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9"/>
  <workbookPr updateLinks="always" codeName="Denne_projektmappe" defaultThemeVersion="124226"/>
  <mc:AlternateContent xmlns:mc="http://schemas.openxmlformats.org/markup-compatibility/2006">
    <mc:Choice Requires="x15">
      <x15ac:absPath xmlns:x15ac="http://schemas.microsoft.com/office/spreadsheetml/2010/11/ac" url="https://3f-my.sharepoint.com/personal/kim_eriksen_3f_dk/Documents/Opmålerforeningens hjemmeside/Tømrer_standartpriser/Klar til opdatering/"/>
    </mc:Choice>
  </mc:AlternateContent>
  <xr:revisionPtr revIDLastSave="0" documentId="8_{13270320-C563-4588-AD9C-E35F67FA8A3B}" xr6:coauthVersionLast="47" xr6:coauthVersionMax="47" xr10:uidLastSave="{00000000-0000-0000-0000-000000000000}"/>
  <bookViews>
    <workbookView xWindow="28680" yWindow="-120" windowWidth="29040" windowHeight="15840" xr2:uid="{00000000-000D-0000-FFFF-FFFF00000000}"/>
  </bookViews>
  <sheets>
    <sheet name="Samle ark" sheetId="1" r:id="rId1"/>
    <sheet name="1" sheetId="3" r:id="rId2"/>
    <sheet name="2" sheetId="5" r:id="rId3"/>
    <sheet name="3" sheetId="101" r:id="rId4"/>
    <sheet name="4" sheetId="18" r:id="rId5"/>
    <sheet name="5" sheetId="19" r:id="rId6"/>
    <sheet name="6" sheetId="20" r:id="rId7"/>
    <sheet name="7" sheetId="102" r:id="rId8"/>
    <sheet name="8" sheetId="27" r:id="rId9"/>
    <sheet name="9" sheetId="98" r:id="rId10"/>
    <sheet name="10" sheetId="99" r:id="rId11"/>
    <sheet name="11" sheetId="100" r:id="rId12"/>
    <sheet name="Prisliste tillæg" sheetId="4" r:id="rId13"/>
  </sheets>
  <externalReferences>
    <externalReference r:id="rId14"/>
  </externalReferences>
  <definedNames>
    <definedName name="OpdateretÅrstal">'Samle ark'!$H$7</definedName>
    <definedName name="Produktionsår">'1'!$D$3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1" i="4" l="1"/>
  <c r="B61" i="4"/>
  <c r="A61" i="4"/>
  <c r="C60" i="4"/>
  <c r="B60" i="4"/>
  <c r="A60" i="4"/>
  <c r="C59" i="4"/>
  <c r="B59" i="4"/>
  <c r="A59" i="4"/>
  <c r="C58" i="4"/>
  <c r="B58" i="4"/>
  <c r="A58" i="4"/>
  <c r="C57" i="4"/>
  <c r="B57" i="4"/>
  <c r="A57" i="4"/>
  <c r="C56" i="4"/>
  <c r="B56" i="4"/>
  <c r="A56" i="4"/>
  <c r="C55" i="4"/>
  <c r="B55" i="4"/>
  <c r="A55" i="4"/>
  <c r="C54" i="4"/>
  <c r="B54" i="4"/>
  <c r="A54" i="4"/>
  <c r="C53" i="4"/>
  <c r="B53" i="4"/>
  <c r="A53" i="4"/>
  <c r="C52" i="4"/>
  <c r="B52" i="4"/>
  <c r="A52" i="4"/>
  <c r="C51" i="4"/>
  <c r="B51" i="4"/>
  <c r="A51" i="4"/>
  <c r="C50" i="4"/>
  <c r="B50" i="4"/>
  <c r="A50" i="4"/>
  <c r="C49" i="4"/>
  <c r="B49" i="4"/>
  <c r="A49" i="4"/>
  <c r="C48" i="4"/>
  <c r="B48" i="4"/>
  <c r="A48" i="4"/>
  <c r="C47" i="4"/>
  <c r="B47" i="4"/>
  <c r="A47" i="4"/>
  <c r="C46" i="4"/>
  <c r="B46" i="4"/>
  <c r="A46" i="4"/>
  <c r="C45" i="4"/>
  <c r="B45" i="4"/>
  <c r="A45" i="4"/>
  <c r="C44" i="4"/>
  <c r="B44" i="4"/>
  <c r="A44" i="4"/>
  <c r="C43" i="4"/>
  <c r="B43" i="4"/>
  <c r="A43" i="4"/>
  <c r="C42" i="4"/>
  <c r="B42" i="4"/>
  <c r="A42" i="4"/>
  <c r="C41" i="4"/>
  <c r="B41" i="4"/>
  <c r="A41" i="4"/>
  <c r="C40" i="4"/>
  <c r="B40" i="4"/>
  <c r="A40" i="4"/>
  <c r="C39" i="4"/>
  <c r="B39" i="4"/>
  <c r="A39" i="4"/>
  <c r="C38" i="4"/>
  <c r="B38" i="4"/>
  <c r="A38" i="4"/>
  <c r="C37" i="4"/>
  <c r="B37" i="4"/>
  <c r="A37" i="4"/>
  <c r="C36" i="4"/>
  <c r="B36" i="4"/>
  <c r="A36" i="4"/>
  <c r="C35" i="4"/>
  <c r="B35" i="4"/>
  <c r="A35" i="4"/>
  <c r="C34" i="4"/>
  <c r="B34" i="4"/>
  <c r="A34" i="4"/>
  <c r="C33" i="4"/>
  <c r="B33" i="4"/>
  <c r="A33" i="4"/>
  <c r="C32" i="4"/>
  <c r="B32" i="4"/>
  <c r="A32" i="4"/>
  <c r="C31" i="4"/>
  <c r="B31" i="4"/>
  <c r="A31" i="4"/>
  <c r="C30" i="4"/>
  <c r="B30" i="4"/>
  <c r="A30" i="4"/>
  <c r="C29" i="4"/>
  <c r="B29" i="4"/>
  <c r="A29" i="4"/>
  <c r="C28" i="4"/>
  <c r="B28" i="4"/>
  <c r="A28" i="4"/>
  <c r="C27" i="4"/>
  <c r="B27" i="4"/>
  <c r="A27" i="4"/>
  <c r="C26" i="4"/>
  <c r="B26" i="4"/>
  <c r="A26" i="4"/>
  <c r="C25" i="4"/>
  <c r="B25" i="4"/>
  <c r="A25" i="4"/>
  <c r="C24" i="4"/>
  <c r="B24" i="4"/>
  <c r="A24" i="4"/>
  <c r="C23" i="4"/>
  <c r="B23" i="4"/>
  <c r="A23" i="4"/>
  <c r="C22" i="4"/>
  <c r="B22" i="4"/>
  <c r="A22" i="4"/>
  <c r="C21" i="4"/>
  <c r="B21" i="4"/>
  <c r="A21" i="4"/>
  <c r="C20" i="4"/>
  <c r="B20" i="4"/>
  <c r="A20" i="4"/>
  <c r="C19" i="4"/>
  <c r="B19" i="4"/>
  <c r="A19" i="4"/>
  <c r="C18" i="4"/>
  <c r="B18" i="4"/>
  <c r="A18" i="4"/>
  <c r="C17" i="4"/>
  <c r="B17" i="4"/>
  <c r="A17" i="4"/>
  <c r="C16" i="4"/>
  <c r="B16" i="4"/>
  <c r="A16" i="4"/>
  <c r="C15" i="4"/>
  <c r="B15" i="4"/>
  <c r="A15" i="4"/>
  <c r="C14" i="4"/>
  <c r="B14" i="4"/>
  <c r="A14" i="4"/>
  <c r="C13" i="4"/>
  <c r="B13" i="4"/>
  <c r="A13" i="4"/>
  <c r="C12" i="4"/>
  <c r="B12" i="4"/>
  <c r="A12" i="4"/>
  <c r="C11" i="4"/>
  <c r="B11" i="4"/>
  <c r="A11" i="4"/>
  <c r="C10" i="4"/>
  <c r="B10" i="4"/>
  <c r="A10" i="4"/>
  <c r="C9" i="4"/>
  <c r="B9" i="4"/>
  <c r="A9" i="4"/>
  <c r="C8" i="4"/>
  <c r="B8" i="4"/>
  <c r="A8" i="4"/>
  <c r="C7" i="4"/>
  <c r="B7" i="4"/>
  <c r="A7" i="4"/>
  <c r="C6" i="4"/>
  <c r="B6" i="4"/>
  <c r="A6" i="4"/>
  <c r="C5" i="4"/>
  <c r="B5" i="4"/>
  <c r="A5" i="4"/>
  <c r="C4" i="4"/>
  <c r="B4" i="4"/>
  <c r="H7" i="1"/>
  <c r="I9" i="5" l="1"/>
  <c r="I9" i="101"/>
  <c r="I9" i="18"/>
  <c r="I9" i="19"/>
  <c r="I9" i="20"/>
  <c r="I9" i="102"/>
  <c r="I9" i="27"/>
  <c r="I9" i="98"/>
  <c r="I9" i="99"/>
  <c r="I9" i="100"/>
  <c r="I9" i="3"/>
  <c r="K12" i="19" l="1"/>
  <c r="K13" i="20"/>
  <c r="K12" i="3"/>
  <c r="K9" i="5"/>
  <c r="K9" i="99"/>
  <c r="K13" i="99"/>
  <c r="K12" i="18"/>
  <c r="K13" i="19"/>
  <c r="K12" i="5"/>
  <c r="K13" i="3"/>
  <c r="K9" i="101"/>
  <c r="K9" i="100"/>
  <c r="K13" i="102"/>
  <c r="K12" i="101"/>
  <c r="K13" i="18"/>
  <c r="K12" i="100"/>
  <c r="K13" i="5"/>
  <c r="K9" i="18"/>
  <c r="K9" i="3"/>
  <c r="K12" i="98"/>
  <c r="K9" i="27"/>
  <c r="K13" i="101"/>
  <c r="K12" i="99"/>
  <c r="K13" i="100"/>
  <c r="K9" i="19"/>
  <c r="K9" i="20"/>
  <c r="K12" i="20"/>
  <c r="K9" i="98"/>
  <c r="K12" i="27"/>
  <c r="K13" i="98"/>
  <c r="K9" i="102"/>
  <c r="K12" i="102"/>
  <c r="K13" i="27"/>
  <c r="G20" i="1"/>
  <c r="J11" i="102"/>
  <c r="J15" i="102" s="1"/>
  <c r="K15" i="102" s="1"/>
  <c r="J11" i="101"/>
  <c r="J15" i="101" s="1"/>
  <c r="K15" i="101" s="1"/>
  <c r="J11" i="99"/>
  <c r="K11" i="99" s="1"/>
  <c r="J11" i="98"/>
  <c r="K11" i="98" s="1"/>
  <c r="J14" i="100"/>
  <c r="K14" i="100" s="1"/>
  <c r="J11" i="100"/>
  <c r="K11" i="100" s="1"/>
  <c r="J14" i="27"/>
  <c r="K14" i="27" s="1"/>
  <c r="J11" i="27"/>
  <c r="K11" i="27" s="1"/>
  <c r="J11" i="20"/>
  <c r="K11" i="20" s="1"/>
  <c r="J15" i="19"/>
  <c r="K15" i="19" s="1"/>
  <c r="J14" i="19"/>
  <c r="K14" i="19" s="1"/>
  <c r="J11" i="19"/>
  <c r="K11" i="19" s="1"/>
  <c r="J14" i="18"/>
  <c r="K14" i="18" s="1"/>
  <c r="J11" i="18"/>
  <c r="K11" i="18" s="1"/>
  <c r="J11" i="5"/>
  <c r="K11" i="5" s="1"/>
  <c r="J15" i="3"/>
  <c r="K15" i="3" s="1"/>
  <c r="J14" i="3"/>
  <c r="K14" i="3" s="1"/>
  <c r="J11" i="3"/>
  <c r="K11" i="3" s="1"/>
  <c r="K11" i="102" l="1"/>
  <c r="K11" i="101"/>
  <c r="J16" i="100"/>
  <c r="K16" i="100" s="1"/>
  <c r="J15" i="98"/>
  <c r="K15" i="98" s="1"/>
  <c r="J15" i="99"/>
  <c r="K15" i="99" s="1"/>
  <c r="J16" i="27" l="1"/>
  <c r="K16" i="27" s="1"/>
  <c r="J15" i="20" l="1"/>
  <c r="K15" i="20" s="1"/>
  <c r="J17" i="19"/>
  <c r="K17" i="19" s="1"/>
  <c r="J16" i="18"/>
  <c r="K16" i="18" s="1"/>
  <c r="J15" i="5"/>
  <c r="K15" i="5" s="1"/>
  <c r="J17" i="3" l="1"/>
  <c r="K17" i="3" s="1"/>
  <c r="G29" i="1" l="1"/>
  <c r="G24" i="1"/>
  <c r="G34" i="1"/>
  <c r="G33" i="1"/>
  <c r="G32" i="1"/>
  <c r="G28" i="1"/>
  <c r="G30" i="1"/>
  <c r="G27" i="1"/>
  <c r="G25" i="1"/>
  <c r="G23" i="1"/>
  <c r="G22" i="1"/>
</calcChain>
</file>

<file path=xl/sharedStrings.xml><?xml version="1.0" encoding="utf-8"?>
<sst xmlns="http://schemas.openxmlformats.org/spreadsheetml/2006/main" count="241" uniqueCount="70">
  <si>
    <t>Pris forslag til opsætning af fodpaneler</t>
  </si>
  <si>
    <t>OBS!! TRYK IKKE PÅ AKTIVÉR REDIGERING</t>
  </si>
  <si>
    <t>Da regnearket ikke kan opdatere og derfor vil nulstille priserne</t>
  </si>
  <si>
    <t xml:space="preserve">Alle regnearkene samt samle arket herunder er opdateret til </t>
  </si>
  <si>
    <t>-priser.</t>
  </si>
  <si>
    <t>- De enkelte regnskabsnummere passer med et fanenummer, hvor du kan se netop det regnskab der ligge til grund for prisen, på den måde kan du se hvad der er med og ikke med.</t>
  </si>
  <si>
    <t>- Husk altid at læs prislisten generelle bestemmelser, samt de enkelte afsnits særlige bestemmelser og brødtekst, for at vide hvad der er med i prisen og hvad der IKKE er med.</t>
  </si>
  <si>
    <t>- Husk altid at se efter i prislisten, om der er tillægs punkter der passer til netop din sag.</t>
  </si>
  <si>
    <t>- Du skal blandt andet huske at der er tillægspriser for tilskæring mod gulv, kontrakehlede samlinger, afskæring af plastik samt hævet fodpaneler.</t>
  </si>
  <si>
    <t>- Der findes også priser for feje lister mm.</t>
  </si>
  <si>
    <t>Regnskabs nummere:</t>
  </si>
  <si>
    <t>Underlag:</t>
  </si>
  <si>
    <t>pris</t>
  </si>
  <si>
    <t>Færdig malede:</t>
  </si>
  <si>
    <t>Beton/mursten, monteret med lim og stålsøm</t>
  </si>
  <si>
    <t>pr./m</t>
  </si>
  <si>
    <t>Beton/mursten, monteret med skruer eller håndsøm</t>
  </si>
  <si>
    <t>Gips, monteret med skruer/søm uden forboring</t>
  </si>
  <si>
    <t>Gips, monteret med lim og skruer/søm uden forboring</t>
  </si>
  <si>
    <t>Til maling:</t>
  </si>
  <si>
    <t>Beton/mursten, monteret med skruer og håndsøm</t>
  </si>
  <si>
    <t>Plastikfodpanel:</t>
  </si>
  <si>
    <t>REGNSKABS NUMMER 1, FODPANELER</t>
  </si>
  <si>
    <t xml:space="preserve">Dette regnskab er lavet efter </t>
  </si>
  <si>
    <t>overenskomsten.</t>
  </si>
  <si>
    <t>Færdigbehandlet</t>
  </si>
  <si>
    <t xml:space="preserve"> Opsætning af fodpanel på beton/murstensvægge monteret med lim og stålsøm. </t>
  </si>
  <si>
    <t>Kode</t>
  </si>
  <si>
    <t>Tekst</t>
  </si>
  <si>
    <t>I alt</t>
  </si>
  <si>
    <t>090302B</t>
  </si>
  <si>
    <t>Opsat på gasbeton inkl. søm eller
skruer med forboring, pr. m</t>
  </si>
  <si>
    <t>090306B</t>
  </si>
  <si>
    <t>Tilskæring mod gulv, pr. m</t>
  </si>
  <si>
    <t>090307</t>
  </si>
  <si>
    <t>Tillæg for kontrakelede samlinger, pr. stk.</t>
  </si>
  <si>
    <t>090308</t>
  </si>
  <si>
    <t>Fodpanel opsat med lim, betales efter punkt 1 og tillægges
pr. m</t>
  </si>
  <si>
    <t>090309</t>
  </si>
  <si>
    <t>Fodpanel opsat på betonvæg med stålsøm, betales efter
punkt 2 og tillægges pr. m</t>
  </si>
  <si>
    <t>Samlet meter pris for denne opsætning.</t>
  </si>
  <si>
    <t>REGNSKABS NUMMER 2, FODPANELER</t>
  </si>
  <si>
    <t xml:space="preserve">Opsætning af fodpanel på beton/murstensvægge monteret med håndsøm eller skruer inkl. forboring, hulboring, plugs og skruer. </t>
  </si>
  <si>
    <t>090303B</t>
  </si>
  <si>
    <t>Opsat på gasbeton, beton, mursten
inkl. forboring, hulboring, plugs og
skruer, pr. m</t>
  </si>
  <si>
    <t>REGNSKABS NUMMER 3, FODPANELER</t>
  </si>
  <si>
    <t>Opsætning af fodpanel på gipsvægge monteret skruer/søm uden forboring.</t>
  </si>
  <si>
    <t>090301B</t>
  </si>
  <si>
    <t>Opsat på træ eller gips, inkl. søm eller
skruer uden forboring, pr. m
skruer uden forboring, pr. m</t>
  </si>
  <si>
    <t>REGNSKABS NUMMER 4, FODPANELER</t>
  </si>
  <si>
    <t>Opsætning af fodpanel på gipsvægge monteret med lim og skruer/søm uden forboring.</t>
  </si>
  <si>
    <t>REGNSKABS NUMMER 5, FODPANELER</t>
  </si>
  <si>
    <t>Til maling</t>
  </si>
  <si>
    <t xml:space="preserve">Opsætning af fodpanel på beton/murstensvægge monteret med lim og stålsøm. </t>
  </si>
  <si>
    <t>090302A</t>
  </si>
  <si>
    <t>090306</t>
  </si>
  <si>
    <t>REGNSKABS NUMMER 6, FODPANELER</t>
  </si>
  <si>
    <t>090303A</t>
  </si>
  <si>
    <t>REGNSKABS NUMMER 7, FODPANELER</t>
  </si>
  <si>
    <t>Opsætning af fodpanel på gipsvægge monteret skruer/søm uden forboring..</t>
  </si>
  <si>
    <t>090301A</t>
  </si>
  <si>
    <t>REGNSKABS NUMMER 8, FODPANELER</t>
  </si>
  <si>
    <t>REGNSKABS NUMMER 9, FODPANELER</t>
  </si>
  <si>
    <t>Plastikfodpanel</t>
  </si>
  <si>
    <t>090303C</t>
  </si>
  <si>
    <t>REGNSKABS NUMMER 10, FODPANELER</t>
  </si>
  <si>
    <t>090301C</t>
  </si>
  <si>
    <t>REGNSKABS NUMMER 11, FODPANELER</t>
  </si>
  <si>
    <t>Dette ark må KUN opdateres via det selvstændige regneark "Prisliste tillæg"</t>
  </si>
  <si>
    <t>Dog skal referancen ændres hvis ovennævnte regnearks placering ændres.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</si>
</sst>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kr.&quot;\ * #,##0.00_ ;_ &quot;kr.&quot;\ * \-#,##0.00_ ;_ &quot;kr.&quot;\ * &quot;-&quot;??_ ;_ @_ "/>
    <numFmt numFmtId="165" formatCode="0.0000"/>
    <numFmt numFmtId="166" formatCode="0.000"/>
  </numFmts>
  <fonts count="15">
    <font>
      <sz val="10"/>
      <color theme="1"/>
      <name val="Verdana"/>
      <family val="2"/>
    </font>
    <font>
      <sz val="10"/>
      <name val="Arial"/>
      <family val="2"/>
    </font>
    <font>
      <sz val="20"/>
      <color theme="1"/>
      <name val="Verdana"/>
      <family val="2"/>
    </font>
    <font>
      <sz val="10"/>
      <color theme="1"/>
      <name val="Verdana"/>
      <family val="2"/>
    </font>
    <font>
      <b/>
      <sz val="10"/>
      <color theme="1"/>
      <name val="Verdana"/>
      <family val="2"/>
    </font>
    <font>
      <u/>
      <sz val="10"/>
      <color theme="10"/>
      <name val="Verdana"/>
      <family val="2"/>
    </font>
    <font>
      <b/>
      <sz val="20"/>
      <color theme="1"/>
      <name val="Verdana"/>
      <family val="2"/>
    </font>
    <font>
      <b/>
      <sz val="10"/>
      <color theme="0"/>
      <name val="Verdana"/>
      <family val="2"/>
    </font>
    <font>
      <b/>
      <sz val="10"/>
      <color indexed="8"/>
      <name val="Verdana"/>
      <family val="2"/>
    </font>
    <font>
      <u/>
      <sz val="10"/>
      <color rgb="FFFF0000"/>
      <name val="Verdana"/>
      <family val="2"/>
    </font>
    <font>
      <u/>
      <sz val="10"/>
      <color theme="9" tint="-0.249977111117893"/>
      <name val="Verdana"/>
      <family val="2"/>
    </font>
    <font>
      <u/>
      <sz val="10"/>
      <color theme="4"/>
      <name val="Verdana"/>
      <family val="2"/>
    </font>
    <font>
      <sz val="10"/>
      <color rgb="FFFF0000"/>
      <name val="Verdana"/>
      <family val="2"/>
    </font>
    <font>
      <sz val="10"/>
      <color theme="4"/>
      <name val="Verdana"/>
      <family val="2"/>
    </font>
    <font>
      <sz val="10"/>
      <color theme="9" tint="-0.249977111117893"/>
      <name val="Verdana"/>
      <family val="2"/>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9" tint="-0.249977111117893"/>
        <bgColor indexed="64"/>
      </patternFill>
    </fill>
    <fill>
      <patternFill patternType="solid">
        <fgColor theme="4"/>
        <bgColor indexed="64"/>
      </patternFill>
    </fill>
  </fills>
  <borders count="3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s>
  <cellStyleXfs count="4">
    <xf numFmtId="0" fontId="0" fillId="0" borderId="0"/>
    <xf numFmtId="0" fontId="1" fillId="0" borderId="0"/>
    <xf numFmtId="164" fontId="3" fillId="0" borderId="0" applyFont="0" applyFill="0" applyBorder="0" applyAlignment="0" applyProtection="0"/>
    <xf numFmtId="0" fontId="5" fillId="0" borderId="0" applyNumberFormat="0" applyFill="0" applyBorder="0" applyAlignment="0" applyProtection="0"/>
  </cellStyleXfs>
  <cellXfs count="108">
    <xf numFmtId="0" fontId="0" fillId="0" borderId="0" xfId="0"/>
    <xf numFmtId="0" fontId="1" fillId="0" borderId="0" xfId="1"/>
    <xf numFmtId="0" fontId="0" fillId="0" borderId="2" xfId="0" applyBorder="1"/>
    <xf numFmtId="49" fontId="0" fillId="0" borderId="0" xfId="0" applyNumberFormat="1" applyAlignment="1">
      <alignment horizontal="left" wrapText="1"/>
    </xf>
    <xf numFmtId="49" fontId="0" fillId="0" borderId="0" xfId="0" applyNumberFormat="1" applyAlignment="1">
      <alignment wrapText="1"/>
    </xf>
    <xf numFmtId="49" fontId="0" fillId="0" borderId="3" xfId="0" applyNumberFormat="1" applyBorder="1"/>
    <xf numFmtId="49" fontId="0" fillId="0" borderId="5" xfId="0" applyNumberFormat="1" applyBorder="1"/>
    <xf numFmtId="164" fontId="0" fillId="0" borderId="2" xfId="2" applyFont="1" applyBorder="1"/>
    <xf numFmtId="2" fontId="0" fillId="0" borderId="2" xfId="2" applyNumberFormat="1" applyFont="1" applyBorder="1"/>
    <xf numFmtId="49" fontId="0" fillId="0" borderId="7" xfId="0" applyNumberFormat="1" applyBorder="1"/>
    <xf numFmtId="164" fontId="0" fillId="0" borderId="8" xfId="0" applyNumberFormat="1" applyBorder="1"/>
    <xf numFmtId="164" fontId="0" fillId="0" borderId="15" xfId="0" applyNumberFormat="1" applyBorder="1"/>
    <xf numFmtId="0" fontId="0" fillId="0" borderId="8" xfId="0" applyBorder="1"/>
    <xf numFmtId="0" fontId="0" fillId="0" borderId="0" xfId="0" applyAlignment="1">
      <alignment horizontal="center" wrapText="1"/>
    </xf>
    <xf numFmtId="0" fontId="0" fillId="0" borderId="0" xfId="0" applyAlignment="1">
      <alignment horizontal="center" vertical="center" wrapText="1"/>
    </xf>
    <xf numFmtId="165" fontId="0" fillId="0" borderId="0" xfId="0" applyNumberFormat="1"/>
    <xf numFmtId="166" fontId="0" fillId="0" borderId="0" xfId="0" applyNumberFormat="1"/>
    <xf numFmtId="164" fontId="0" fillId="0" borderId="18" xfId="0" applyNumberFormat="1" applyBorder="1"/>
    <xf numFmtId="164" fontId="0" fillId="0" borderId="8" xfId="2" applyFont="1" applyBorder="1"/>
    <xf numFmtId="0" fontId="3" fillId="0" borderId="2" xfId="0" applyFont="1" applyBorder="1"/>
    <xf numFmtId="0" fontId="2" fillId="0" borderId="0" xfId="0" applyFont="1" applyAlignment="1">
      <alignment horizontal="center"/>
    </xf>
    <xf numFmtId="0" fontId="4" fillId="0" borderId="0" xfId="0" applyFont="1"/>
    <xf numFmtId="49" fontId="4" fillId="0" borderId="0" xfId="0" applyNumberFormat="1" applyFont="1"/>
    <xf numFmtId="0" fontId="0" fillId="0" borderId="0" xfId="0" applyAlignment="1">
      <alignment horizontal="center"/>
    </xf>
    <xf numFmtId="0" fontId="0" fillId="0" borderId="0" xfId="0" applyAlignment="1">
      <alignment horizontal="right"/>
    </xf>
    <xf numFmtId="0" fontId="0" fillId="0" borderId="23" xfId="0" applyBorder="1"/>
    <xf numFmtId="49" fontId="0" fillId="0" borderId="6" xfId="0" applyNumberFormat="1" applyBorder="1" applyAlignment="1">
      <alignment wrapText="1"/>
    </xf>
    <xf numFmtId="0" fontId="0" fillId="0" borderId="6" xfId="0" applyBorder="1" applyAlignment="1">
      <alignment horizontal="center" wrapText="1"/>
    </xf>
    <xf numFmtId="0" fontId="0" fillId="0" borderId="23" xfId="0" applyBorder="1" applyAlignment="1">
      <alignment horizontal="center"/>
    </xf>
    <xf numFmtId="0" fontId="0" fillId="0" borderId="24" xfId="0" applyBorder="1" applyAlignment="1">
      <alignment horizontal="center" vertical="center" wrapText="1"/>
    </xf>
    <xf numFmtId="0" fontId="0" fillId="0" borderId="24" xfId="0" applyBorder="1" applyAlignment="1">
      <alignment horizontal="center" wrapText="1"/>
    </xf>
    <xf numFmtId="0" fontId="0" fillId="0" borderId="14" xfId="0" applyBorder="1" applyAlignment="1">
      <alignment horizontal="center" vertical="center" wrapText="1"/>
    </xf>
    <xf numFmtId="0" fontId="0" fillId="0" borderId="14" xfId="0" applyBorder="1" applyAlignment="1">
      <alignment horizontal="center" wrapText="1"/>
    </xf>
    <xf numFmtId="2" fontId="0" fillId="0" borderId="25" xfId="2" applyNumberFormat="1" applyFont="1" applyBorder="1" applyAlignment="1">
      <alignment horizontal="center"/>
    </xf>
    <xf numFmtId="0" fontId="0" fillId="2" borderId="27" xfId="0" applyFill="1" applyBorder="1" applyAlignment="1">
      <alignment horizontal="center"/>
    </xf>
    <xf numFmtId="0" fontId="0" fillId="2" borderId="26" xfId="0" applyFill="1" applyBorder="1" applyAlignment="1">
      <alignment horizontal="center"/>
    </xf>
    <xf numFmtId="0" fontId="0" fillId="0" borderId="22" xfId="0" applyBorder="1" applyAlignment="1">
      <alignment horizontal="center"/>
    </xf>
    <xf numFmtId="164" fontId="0" fillId="0" borderId="28" xfId="0" applyNumberFormat="1" applyBorder="1"/>
    <xf numFmtId="164" fontId="0" fillId="0" borderId="22" xfId="0" applyNumberFormat="1" applyBorder="1"/>
    <xf numFmtId="164" fontId="0" fillId="0" borderId="4" xfId="2" applyFont="1" applyBorder="1"/>
    <xf numFmtId="164" fontId="0" fillId="0" borderId="29" xfId="0" applyNumberFormat="1" applyBorder="1"/>
    <xf numFmtId="164" fontId="0" fillId="0" borderId="29" xfId="2" applyFont="1" applyBorder="1"/>
    <xf numFmtId="0" fontId="0" fillId="0" borderId="29" xfId="0" applyBorder="1"/>
    <xf numFmtId="49" fontId="0" fillId="0" borderId="30" xfId="0" applyNumberFormat="1" applyBorder="1"/>
    <xf numFmtId="164" fontId="0" fillId="0" borderId="31" xfId="2" applyFont="1" applyBorder="1"/>
    <xf numFmtId="164" fontId="0" fillId="0" borderId="32" xfId="0" applyNumberFormat="1" applyBorder="1"/>
    <xf numFmtId="164" fontId="0" fillId="0" borderId="37" xfId="0" applyNumberFormat="1" applyBorder="1"/>
    <xf numFmtId="164" fontId="0" fillId="0" borderId="34" xfId="0" applyNumberFormat="1" applyBorder="1"/>
    <xf numFmtId="164" fontId="0" fillId="0" borderId="17" xfId="0" applyNumberFormat="1" applyBorder="1"/>
    <xf numFmtId="164" fontId="0" fillId="0" borderId="33" xfId="0" applyNumberFormat="1" applyBorder="1"/>
    <xf numFmtId="0" fontId="9" fillId="0" borderId="2" xfId="3" applyFont="1" applyBorder="1"/>
    <xf numFmtId="0" fontId="10" fillId="0" borderId="2" xfId="3" applyFont="1" applyBorder="1"/>
    <xf numFmtId="0" fontId="11" fillId="0" borderId="2" xfId="3" applyFont="1" applyBorder="1"/>
    <xf numFmtId="164" fontId="12" fillId="0" borderId="2" xfId="2" applyFont="1" applyBorder="1"/>
    <xf numFmtId="0" fontId="12" fillId="0" borderId="2" xfId="0" applyFont="1" applyBorder="1"/>
    <xf numFmtId="164" fontId="13" fillId="0" borderId="2" xfId="2" applyFont="1" applyBorder="1"/>
    <xf numFmtId="0" fontId="13" fillId="0" borderId="2" xfId="0" applyFont="1" applyBorder="1"/>
    <xf numFmtId="164" fontId="14" fillId="0" borderId="2" xfId="2" applyFont="1" applyBorder="1"/>
    <xf numFmtId="0" fontId="14" fillId="0" borderId="2" xfId="0" applyFont="1" applyBorder="1"/>
    <xf numFmtId="0" fontId="0" fillId="0" borderId="6" xfId="0" applyBorder="1" applyAlignment="1">
      <alignment horizontal="center" wrapText="1"/>
    </xf>
    <xf numFmtId="0" fontId="0" fillId="0" borderId="23" xfId="0" applyBorder="1" applyAlignment="1">
      <alignment horizontal="center" wrapText="1"/>
    </xf>
    <xf numFmtId="49" fontId="0" fillId="0" borderId="0" xfId="0" applyNumberFormat="1" applyAlignment="1">
      <alignment horizontal="left" wrapText="1"/>
    </xf>
    <xf numFmtId="0" fontId="2" fillId="0" borderId="0" xfId="0" applyFont="1" applyAlignment="1">
      <alignment horizontal="center"/>
    </xf>
    <xf numFmtId="0" fontId="6" fillId="0" borderId="0" xfId="0" applyFont="1" applyAlignment="1">
      <alignment horizontal="center"/>
    </xf>
    <xf numFmtId="0" fontId="4" fillId="0" borderId="0" xfId="0" applyFont="1" applyAlignment="1">
      <alignment horizontal="center"/>
    </xf>
    <xf numFmtId="0" fontId="4" fillId="0" borderId="0" xfId="0" applyFont="1" applyAlignment="1">
      <alignment horizontal="right"/>
    </xf>
    <xf numFmtId="49" fontId="0" fillId="0" borderId="2" xfId="2" applyNumberFormat="1" applyFont="1" applyBorder="1" applyAlignment="1">
      <alignment horizontal="left" wrapText="1"/>
    </xf>
    <xf numFmtId="164" fontId="0" fillId="0" borderId="2" xfId="2" applyFont="1" applyBorder="1" applyAlignment="1">
      <alignment horizontal="left" wrapText="1"/>
    </xf>
    <xf numFmtId="49" fontId="0" fillId="0" borderId="31" xfId="2" applyNumberFormat="1" applyFont="1" applyBorder="1" applyAlignment="1">
      <alignment horizontal="left" wrapText="1"/>
    </xf>
    <xf numFmtId="0" fontId="4" fillId="3" borderId="11" xfId="0" applyFont="1" applyFill="1" applyBorder="1" applyAlignment="1">
      <alignment horizontal="center"/>
    </xf>
    <xf numFmtId="0" fontId="4" fillId="3" borderId="12" xfId="0" applyFont="1" applyFill="1" applyBorder="1" applyAlignment="1">
      <alignment horizontal="center"/>
    </xf>
    <xf numFmtId="0" fontId="4" fillId="3" borderId="13" xfId="0" applyFont="1" applyFill="1" applyBorder="1" applyAlignment="1">
      <alignment horizontal="center"/>
    </xf>
    <xf numFmtId="0" fontId="0" fillId="0" borderId="2" xfId="0" applyBorder="1" applyAlignment="1">
      <alignment horizontal="left" wrapText="1"/>
    </xf>
    <xf numFmtId="164" fontId="0" fillId="0" borderId="6" xfId="2" applyFont="1" applyBorder="1" applyAlignment="1">
      <alignment horizontal="center"/>
    </xf>
    <xf numFmtId="164" fontId="0" fillId="0" borderId="16" xfId="2" applyFont="1" applyBorder="1" applyAlignment="1">
      <alignment horizontal="center"/>
    </xf>
    <xf numFmtId="0" fontId="4" fillId="3" borderId="1" xfId="0" applyFont="1" applyFill="1" applyBorder="1" applyAlignment="1">
      <alignment horizont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5"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26" xfId="0" applyBorder="1" applyAlignment="1">
      <alignment horizontal="center" vertical="center" wrapText="1"/>
    </xf>
    <xf numFmtId="0" fontId="8" fillId="3" borderId="1" xfId="0" applyFont="1" applyFill="1" applyBorder="1" applyAlignment="1">
      <alignment horizontal="center"/>
    </xf>
    <xf numFmtId="0" fontId="0" fillId="0" borderId="4" xfId="0" applyBorder="1" applyAlignment="1">
      <alignment horizontal="left" wrapText="1"/>
    </xf>
    <xf numFmtId="0" fontId="7" fillId="5" borderId="11" xfId="0" applyFont="1" applyFill="1" applyBorder="1" applyAlignment="1">
      <alignment horizontal="center"/>
    </xf>
    <xf numFmtId="0" fontId="7" fillId="5" borderId="12" xfId="0" applyFont="1" applyFill="1" applyBorder="1" applyAlignment="1">
      <alignment horizontal="center"/>
    </xf>
    <xf numFmtId="0" fontId="7" fillId="5" borderId="13" xfId="0" applyFont="1" applyFill="1" applyBorder="1" applyAlignment="1">
      <alignment horizontal="center"/>
    </xf>
    <xf numFmtId="0" fontId="7" fillId="5" borderId="1" xfId="0" applyFont="1" applyFill="1" applyBorder="1" applyAlignment="1">
      <alignment horizontal="center"/>
    </xf>
    <xf numFmtId="164" fontId="0" fillId="0" borderId="8" xfId="2" applyFont="1" applyBorder="1" applyAlignment="1">
      <alignment horizontal="left" wrapText="1"/>
    </xf>
    <xf numFmtId="164" fontId="0" fillId="0" borderId="9" xfId="2" applyFont="1" applyBorder="1" applyAlignment="1">
      <alignment horizontal="left" wrapText="1"/>
    </xf>
    <xf numFmtId="164" fontId="0" fillId="0" borderId="10" xfId="2" applyFont="1" applyBorder="1" applyAlignment="1">
      <alignment horizontal="left" wrapText="1"/>
    </xf>
    <xf numFmtId="49" fontId="0" fillId="0" borderId="34" xfId="2" applyNumberFormat="1" applyFont="1" applyBorder="1" applyAlignment="1">
      <alignment horizontal="left" wrapText="1"/>
    </xf>
    <xf numFmtId="49" fontId="0" fillId="0" borderId="35" xfId="2" applyNumberFormat="1" applyFont="1" applyBorder="1" applyAlignment="1">
      <alignment horizontal="left" wrapText="1"/>
    </xf>
    <xf numFmtId="49" fontId="0" fillId="0" borderId="36" xfId="2" applyNumberFormat="1" applyFont="1" applyBorder="1" applyAlignment="1">
      <alignment horizontal="left" wrapText="1"/>
    </xf>
    <xf numFmtId="0" fontId="0" fillId="0" borderId="19" xfId="0" applyBorder="1" applyAlignment="1">
      <alignment horizontal="center" wrapText="1"/>
    </xf>
    <xf numFmtId="0" fontId="0" fillId="0" borderId="20" xfId="0" applyBorder="1" applyAlignment="1">
      <alignment horizontal="center" wrapText="1"/>
    </xf>
    <xf numFmtId="0" fontId="0" fillId="0" borderId="21" xfId="0" applyBorder="1" applyAlignment="1">
      <alignment horizontal="center" wrapText="1"/>
    </xf>
    <xf numFmtId="0" fontId="0" fillId="0" borderId="25" xfId="0" applyBorder="1" applyAlignment="1">
      <alignment horizontal="center" wrapText="1"/>
    </xf>
    <xf numFmtId="0" fontId="0" fillId="0" borderId="1" xfId="0" applyBorder="1" applyAlignment="1">
      <alignment horizontal="center" wrapText="1"/>
    </xf>
    <xf numFmtId="0" fontId="0" fillId="0" borderId="0" xfId="0" applyAlignment="1">
      <alignment horizontal="center" wrapText="1"/>
    </xf>
    <xf numFmtId="0" fontId="0" fillId="0" borderId="26" xfId="0" applyBorder="1" applyAlignment="1">
      <alignment horizontal="center" wrapText="1"/>
    </xf>
    <xf numFmtId="0" fontId="4" fillId="4" borderId="11" xfId="0" applyFont="1" applyFill="1" applyBorder="1" applyAlignment="1">
      <alignment horizontal="center"/>
    </xf>
    <xf numFmtId="0" fontId="4" fillId="4" borderId="12" xfId="0" applyFont="1" applyFill="1" applyBorder="1" applyAlignment="1">
      <alignment horizontal="center"/>
    </xf>
    <xf numFmtId="0" fontId="4" fillId="4" borderId="13" xfId="0" applyFont="1" applyFill="1" applyBorder="1" applyAlignment="1">
      <alignment horizontal="center"/>
    </xf>
    <xf numFmtId="0" fontId="8" fillId="4" borderId="1" xfId="0" applyFont="1" applyFill="1" applyBorder="1" applyAlignment="1">
      <alignment horizontal="center"/>
    </xf>
    <xf numFmtId="0" fontId="4" fillId="4" borderId="1" xfId="0" applyFont="1" applyFill="1" applyBorder="1" applyAlignment="1">
      <alignment horizontal="center"/>
    </xf>
    <xf numFmtId="0" fontId="0" fillId="0" borderId="0" xfId="0" applyAlignment="1">
      <alignment horizontal="center"/>
    </xf>
  </cellXfs>
  <cellStyles count="4">
    <cellStyle name="Link" xfId="3" builtinId="8"/>
    <cellStyle name="Normal" xfId="0" builtinId="0"/>
    <cellStyle name="Normal 2" xfId="1" xr:uid="{00000000-0005-0000-0000-00000200000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3f-my.sharepoint.com/personal/kim_eriksen_3f_dk/Documents/Opm&#229;lerforeningens%20hjemmeside/T&#248;mrer_standartpriser/Prisliste%20till&#230;g,%20Skal%20rettes%20ved%20hver%20ny%20OK.xlsm" TargetMode="External"/><Relationship Id="rId1" Type="http://schemas.openxmlformats.org/officeDocument/2006/relationships/externalLinkPath" Target="/personal/kim_eriksen_3f_dk/Documents/Opm&#229;lerforeningens%20hjemmeside/T&#248;mrer_standartpriser/Prisliste%20till&#230;g,%20Skal%20rettes%20ved%20hver%20ny%20OK.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sliste tillæg"/>
    </sheetNames>
    <sheetDataSet>
      <sheetData sheetId="0">
        <row r="3">
          <cell r="B3" t="str">
            <v>Det aktuelle års tillæg</v>
          </cell>
          <cell r="C3" t="str">
            <v>Samlet Prisliste tillæg</v>
          </cell>
        </row>
        <row r="4">
          <cell r="A4">
            <v>2014</v>
          </cell>
          <cell r="B4">
            <v>1</v>
          </cell>
          <cell r="C4">
            <v>1</v>
          </cell>
        </row>
        <row r="5">
          <cell r="A5">
            <v>2015</v>
          </cell>
          <cell r="B5">
            <v>1.014</v>
          </cell>
          <cell r="C5">
            <v>1.014</v>
          </cell>
        </row>
        <row r="6">
          <cell r="A6">
            <v>2016</v>
          </cell>
          <cell r="B6">
            <v>1.0189999999999999</v>
          </cell>
          <cell r="C6">
            <v>1.033266</v>
          </cell>
          <cell r="I6">
            <v>2023</v>
          </cell>
        </row>
        <row r="7">
          <cell r="A7">
            <v>2017</v>
          </cell>
          <cell r="B7">
            <v>1.018</v>
          </cell>
          <cell r="C7">
            <v>1.0518647880000001</v>
          </cell>
        </row>
        <row r="8">
          <cell r="A8">
            <v>2018</v>
          </cell>
          <cell r="B8">
            <v>1.0189999999999999</v>
          </cell>
          <cell r="C8">
            <v>1.0718502189720001</v>
          </cell>
        </row>
        <row r="9">
          <cell r="A9">
            <v>2019</v>
          </cell>
          <cell r="B9">
            <v>1.0209999999999999</v>
          </cell>
          <cell r="C9">
            <v>1.0943590735704121</v>
          </cell>
        </row>
        <row r="10">
          <cell r="A10">
            <v>2020</v>
          </cell>
          <cell r="B10">
            <v>1.0209999999999999</v>
          </cell>
          <cell r="C10">
            <v>1.1173406141153905</v>
          </cell>
        </row>
        <row r="11">
          <cell r="A11">
            <v>2021</v>
          </cell>
          <cell r="B11">
            <v>1.0209999999999999</v>
          </cell>
          <cell r="C11">
            <v>1.1408047670118135</v>
          </cell>
        </row>
        <row r="12">
          <cell r="A12">
            <v>2022</v>
          </cell>
          <cell r="B12">
            <v>1.0209999999999999</v>
          </cell>
          <cell r="C12">
            <v>1.1647616671190615</v>
          </cell>
        </row>
        <row r="13">
          <cell r="A13">
            <v>2023</v>
          </cell>
          <cell r="B13">
            <v>1.04</v>
          </cell>
          <cell r="C13">
            <v>1.211352133803824</v>
          </cell>
        </row>
        <row r="14">
          <cell r="A14">
            <v>2024</v>
          </cell>
          <cell r="C14">
            <v>0</v>
          </cell>
        </row>
        <row r="15">
          <cell r="A15">
            <v>2025</v>
          </cell>
          <cell r="C15">
            <v>0</v>
          </cell>
        </row>
        <row r="16">
          <cell r="A16">
            <v>2026</v>
          </cell>
          <cell r="C16">
            <v>0</v>
          </cell>
        </row>
        <row r="17">
          <cell r="A17">
            <v>2027</v>
          </cell>
          <cell r="C17">
            <v>0</v>
          </cell>
        </row>
        <row r="18">
          <cell r="A18">
            <v>2028</v>
          </cell>
          <cell r="C18">
            <v>0</v>
          </cell>
        </row>
        <row r="19">
          <cell r="A19">
            <v>2029</v>
          </cell>
          <cell r="C19">
            <v>0</v>
          </cell>
        </row>
        <row r="20">
          <cell r="A20">
            <v>2030</v>
          </cell>
          <cell r="C20">
            <v>0</v>
          </cell>
        </row>
        <row r="21">
          <cell r="A21">
            <v>2031</v>
          </cell>
          <cell r="C21">
            <v>0</v>
          </cell>
        </row>
        <row r="22">
          <cell r="A22">
            <v>2032</v>
          </cell>
          <cell r="C22">
            <v>0</v>
          </cell>
        </row>
        <row r="23">
          <cell r="A23">
            <v>2033</v>
          </cell>
          <cell r="C23">
            <v>0</v>
          </cell>
        </row>
        <row r="24">
          <cell r="A24">
            <v>2034</v>
          </cell>
          <cell r="C24">
            <v>0</v>
          </cell>
        </row>
        <row r="25">
          <cell r="A25">
            <v>2035</v>
          </cell>
          <cell r="C25">
            <v>0</v>
          </cell>
        </row>
        <row r="26">
          <cell r="A26">
            <v>2036</v>
          </cell>
          <cell r="C26">
            <v>0</v>
          </cell>
        </row>
        <row r="27">
          <cell r="A27">
            <v>2037</v>
          </cell>
          <cell r="C27">
            <v>0</v>
          </cell>
        </row>
        <row r="28">
          <cell r="A28">
            <v>2038</v>
          </cell>
          <cell r="C28">
            <v>0</v>
          </cell>
        </row>
        <row r="29">
          <cell r="A29">
            <v>2039</v>
          </cell>
          <cell r="C29">
            <v>0</v>
          </cell>
        </row>
        <row r="30">
          <cell r="A30">
            <v>2040</v>
          </cell>
          <cell r="C30">
            <v>0</v>
          </cell>
        </row>
        <row r="31">
          <cell r="A31">
            <v>2041</v>
          </cell>
          <cell r="C31">
            <v>0</v>
          </cell>
        </row>
        <row r="32">
          <cell r="A32">
            <v>2042</v>
          </cell>
          <cell r="C32">
            <v>0</v>
          </cell>
        </row>
        <row r="33">
          <cell r="A33">
            <v>2043</v>
          </cell>
          <cell r="C33">
            <v>0</v>
          </cell>
        </row>
        <row r="34">
          <cell r="A34">
            <v>2044</v>
          </cell>
          <cell r="C34">
            <v>0</v>
          </cell>
        </row>
        <row r="35">
          <cell r="A35">
            <v>2045</v>
          </cell>
          <cell r="C35">
            <v>0</v>
          </cell>
        </row>
        <row r="36">
          <cell r="A36">
            <v>2046</v>
          </cell>
          <cell r="C36">
            <v>0</v>
          </cell>
        </row>
        <row r="37">
          <cell r="A37">
            <v>2047</v>
          </cell>
          <cell r="C37">
            <v>0</v>
          </cell>
        </row>
        <row r="38">
          <cell r="A38">
            <v>2048</v>
          </cell>
          <cell r="C38">
            <v>0</v>
          </cell>
        </row>
        <row r="39">
          <cell r="A39">
            <v>2049</v>
          </cell>
          <cell r="C39">
            <v>0</v>
          </cell>
        </row>
        <row r="40">
          <cell r="A40">
            <v>2050</v>
          </cell>
          <cell r="C40">
            <v>0</v>
          </cell>
        </row>
        <row r="41">
          <cell r="A41">
            <v>2051</v>
          </cell>
          <cell r="C41">
            <v>0</v>
          </cell>
        </row>
        <row r="42">
          <cell r="A42">
            <v>2052</v>
          </cell>
          <cell r="C42">
            <v>0</v>
          </cell>
        </row>
        <row r="43">
          <cell r="A43">
            <v>2053</v>
          </cell>
          <cell r="C43">
            <v>0</v>
          </cell>
        </row>
        <row r="44">
          <cell r="A44">
            <v>2054</v>
          </cell>
          <cell r="C44">
            <v>0</v>
          </cell>
        </row>
        <row r="45">
          <cell r="A45">
            <v>2055</v>
          </cell>
          <cell r="C45">
            <v>0</v>
          </cell>
        </row>
        <row r="46">
          <cell r="A46">
            <v>2056</v>
          </cell>
          <cell r="C46">
            <v>0</v>
          </cell>
        </row>
        <row r="47">
          <cell r="A47">
            <v>2057</v>
          </cell>
          <cell r="C47">
            <v>0</v>
          </cell>
        </row>
        <row r="48">
          <cell r="A48">
            <v>2058</v>
          </cell>
          <cell r="C48">
            <v>0</v>
          </cell>
        </row>
        <row r="49">
          <cell r="A49">
            <v>2059</v>
          </cell>
          <cell r="C49">
            <v>0</v>
          </cell>
        </row>
        <row r="50">
          <cell r="A50">
            <v>2060</v>
          </cell>
          <cell r="C50">
            <v>0</v>
          </cell>
        </row>
        <row r="51">
          <cell r="A51">
            <v>2061</v>
          </cell>
          <cell r="C51">
            <v>0</v>
          </cell>
        </row>
        <row r="52">
          <cell r="A52">
            <v>2062</v>
          </cell>
          <cell r="C52">
            <v>0</v>
          </cell>
        </row>
        <row r="53">
          <cell r="A53">
            <v>2063</v>
          </cell>
          <cell r="C53">
            <v>0</v>
          </cell>
        </row>
        <row r="54">
          <cell r="A54">
            <v>2064</v>
          </cell>
          <cell r="C54">
            <v>0</v>
          </cell>
        </row>
        <row r="55">
          <cell r="A55">
            <v>2065</v>
          </cell>
          <cell r="C55">
            <v>0</v>
          </cell>
        </row>
        <row r="56">
          <cell r="A56">
            <v>2066</v>
          </cell>
          <cell r="C56">
            <v>0</v>
          </cell>
        </row>
        <row r="57">
          <cell r="A57">
            <v>2067</v>
          </cell>
          <cell r="C57">
            <v>0</v>
          </cell>
        </row>
        <row r="58">
          <cell r="A58">
            <v>2068</v>
          </cell>
          <cell r="C58">
            <v>0</v>
          </cell>
        </row>
        <row r="59">
          <cell r="A59">
            <v>2069</v>
          </cell>
          <cell r="C59">
            <v>0</v>
          </cell>
        </row>
        <row r="60">
          <cell r="A60">
            <v>2070</v>
          </cell>
          <cell r="C60">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2:O52"/>
  <sheetViews>
    <sheetView tabSelected="1" workbookViewId="0">
      <selection activeCell="J31" sqref="J31"/>
    </sheetView>
  </sheetViews>
  <sheetFormatPr defaultRowHeight="12.75"/>
  <cols>
    <col min="1" max="1" width="9.75" customWidth="1"/>
    <col min="2" max="2" width="14" bestFit="1" customWidth="1"/>
    <col min="3" max="3" width="45.5" bestFit="1" customWidth="1"/>
    <col min="4" max="4" width="4.5" customWidth="1"/>
    <col min="5" max="5" width="10.375" customWidth="1"/>
    <col min="6" max="6" width="4.625" customWidth="1"/>
    <col min="7" max="7" width="9.5" bestFit="1" customWidth="1"/>
    <col min="8" max="8" width="5.625" customWidth="1"/>
    <col min="9" max="9" width="8.75" customWidth="1"/>
    <col min="10" max="10" width="7.125" customWidth="1"/>
    <col min="11" max="11" width="5.625" customWidth="1"/>
    <col min="12" max="12" width="8.75" customWidth="1"/>
    <col min="13" max="13" width="7.125" customWidth="1"/>
    <col min="14" max="14" width="5.625" customWidth="1"/>
    <col min="15" max="15" width="10.75" customWidth="1"/>
  </cols>
  <sheetData>
    <row r="2" spans="1:15">
      <c r="A2" s="62" t="s">
        <v>0</v>
      </c>
      <c r="B2" s="62"/>
      <c r="C2" s="62"/>
      <c r="D2" s="62"/>
      <c r="E2" s="62"/>
      <c r="F2" s="62"/>
      <c r="G2" s="62"/>
      <c r="H2" s="62"/>
      <c r="I2" s="62"/>
      <c r="J2" s="62"/>
      <c r="K2" s="62"/>
      <c r="L2" s="62"/>
      <c r="M2" s="62"/>
      <c r="N2" s="62"/>
      <c r="O2" s="62"/>
    </row>
    <row r="3" spans="1:15">
      <c r="A3" s="62"/>
      <c r="B3" s="62"/>
      <c r="C3" s="62"/>
      <c r="D3" s="62"/>
      <c r="E3" s="62"/>
      <c r="F3" s="62"/>
      <c r="G3" s="62"/>
      <c r="H3" s="62"/>
      <c r="I3" s="62"/>
      <c r="J3" s="62"/>
      <c r="K3" s="62"/>
      <c r="L3" s="62"/>
      <c r="M3" s="62"/>
      <c r="N3" s="62"/>
      <c r="O3" s="62"/>
    </row>
    <row r="4" spans="1:15" ht="24.75">
      <c r="A4" s="20"/>
      <c r="B4" s="20"/>
      <c r="C4" s="20"/>
      <c r="D4" s="20"/>
      <c r="E4" s="20"/>
      <c r="F4" s="20"/>
      <c r="G4" s="20"/>
      <c r="H4" s="20"/>
      <c r="I4" s="20"/>
      <c r="J4" s="20"/>
      <c r="K4" s="20"/>
      <c r="L4" s="20"/>
      <c r="M4" s="20"/>
      <c r="N4" s="20"/>
      <c r="O4" s="20"/>
    </row>
    <row r="5" spans="1:15" ht="24.75">
      <c r="A5" s="63" t="s">
        <v>1</v>
      </c>
      <c r="B5" s="63"/>
      <c r="C5" s="63"/>
      <c r="D5" s="63"/>
      <c r="E5" s="63"/>
      <c r="F5" s="63"/>
      <c r="G5" s="63"/>
      <c r="H5" s="63"/>
      <c r="I5" s="63"/>
      <c r="J5" s="63"/>
      <c r="K5" s="63"/>
      <c r="L5" s="63"/>
      <c r="M5" s="63"/>
      <c r="N5" s="63"/>
      <c r="O5" s="63"/>
    </row>
    <row r="6" spans="1:15" ht="12.75" customHeight="1">
      <c r="A6" s="64" t="s">
        <v>2</v>
      </c>
      <c r="B6" s="64"/>
      <c r="C6" s="64"/>
      <c r="D6" s="64"/>
      <c r="E6" s="64"/>
      <c r="F6" s="64"/>
      <c r="G6" s="64"/>
      <c r="H6" s="64"/>
      <c r="I6" s="64"/>
      <c r="J6" s="64"/>
      <c r="K6" s="64"/>
      <c r="L6" s="64"/>
      <c r="M6" s="64"/>
      <c r="N6" s="64"/>
      <c r="O6" s="64"/>
    </row>
    <row r="7" spans="1:15" ht="12.75" customHeight="1">
      <c r="A7" s="65" t="s">
        <v>3</v>
      </c>
      <c r="B7" s="65"/>
      <c r="C7" s="65"/>
      <c r="D7" s="65"/>
      <c r="E7" s="65"/>
      <c r="F7" s="65"/>
      <c r="G7" s="65"/>
      <c r="H7" s="21">
        <f>'[1]Prisliste tillæg'!$I$6</f>
        <v>2023</v>
      </c>
      <c r="I7" s="22" t="s">
        <v>4</v>
      </c>
      <c r="J7" s="21"/>
      <c r="N7" s="22"/>
      <c r="O7" s="21"/>
    </row>
    <row r="9" spans="1:15">
      <c r="A9" s="61" t="s">
        <v>5</v>
      </c>
      <c r="B9" s="61"/>
      <c r="C9" s="61"/>
      <c r="D9" s="61"/>
      <c r="E9" s="61"/>
      <c r="F9" s="61"/>
      <c r="G9" s="61"/>
      <c r="H9" s="61"/>
      <c r="I9" s="61"/>
      <c r="J9" s="61"/>
      <c r="K9" s="61"/>
      <c r="L9" s="61"/>
      <c r="M9" s="61"/>
      <c r="N9" s="61"/>
      <c r="O9" s="61"/>
    </row>
    <row r="10" spans="1:15">
      <c r="A10" s="61"/>
      <c r="B10" s="61"/>
      <c r="C10" s="61"/>
      <c r="D10" s="61"/>
      <c r="E10" s="61"/>
      <c r="F10" s="61"/>
      <c r="G10" s="61"/>
      <c r="H10" s="61"/>
      <c r="I10" s="61"/>
      <c r="J10" s="61"/>
      <c r="K10" s="61"/>
      <c r="L10" s="61"/>
      <c r="M10" s="61"/>
      <c r="N10" s="61"/>
      <c r="O10" s="61"/>
    </row>
    <row r="12" spans="1:15" ht="12.75" customHeight="1">
      <c r="A12" s="61" t="s">
        <v>6</v>
      </c>
      <c r="B12" s="61"/>
      <c r="C12" s="61"/>
      <c r="D12" s="61"/>
      <c r="E12" s="61"/>
      <c r="F12" s="61"/>
      <c r="G12" s="61"/>
      <c r="H12" s="61"/>
      <c r="I12" s="61"/>
      <c r="J12" s="61"/>
      <c r="K12" s="61"/>
      <c r="L12" s="61"/>
      <c r="M12" s="61"/>
      <c r="N12" s="61"/>
      <c r="O12" s="61"/>
    </row>
    <row r="13" spans="1:15">
      <c r="A13" s="4"/>
      <c r="B13" s="4"/>
      <c r="C13" s="4"/>
      <c r="D13" s="4"/>
      <c r="E13" s="4"/>
      <c r="F13" s="4"/>
      <c r="G13" s="4"/>
      <c r="H13" s="4"/>
      <c r="I13" s="4"/>
      <c r="J13" s="4"/>
      <c r="K13" s="4"/>
      <c r="L13" s="4"/>
      <c r="M13" s="4"/>
      <c r="N13" s="4"/>
      <c r="O13" s="4"/>
    </row>
    <row r="14" spans="1:15">
      <c r="A14" s="61" t="s">
        <v>7</v>
      </c>
      <c r="B14" s="61"/>
      <c r="C14" s="61"/>
      <c r="D14" s="61"/>
      <c r="E14" s="61"/>
      <c r="F14" s="61"/>
      <c r="G14" s="61"/>
      <c r="H14" s="61"/>
      <c r="I14" s="61"/>
      <c r="J14" s="61"/>
      <c r="K14" s="61"/>
      <c r="L14" s="61"/>
      <c r="M14" s="61"/>
      <c r="N14" s="61"/>
      <c r="O14" s="61"/>
    </row>
    <row r="15" spans="1:15">
      <c r="A15" s="3"/>
      <c r="B15" s="3"/>
      <c r="C15" s="3"/>
      <c r="D15" s="3"/>
      <c r="E15" s="3"/>
      <c r="F15" s="3"/>
      <c r="G15" s="3"/>
      <c r="H15" s="3"/>
      <c r="I15" s="3"/>
      <c r="J15" s="3"/>
      <c r="K15" s="3"/>
      <c r="L15" s="3"/>
      <c r="M15" s="3"/>
      <c r="N15" s="3"/>
      <c r="O15" s="3"/>
    </row>
    <row r="16" spans="1:15" ht="12.75" customHeight="1">
      <c r="A16" s="61" t="s">
        <v>8</v>
      </c>
      <c r="B16" s="61"/>
      <c r="C16" s="61"/>
      <c r="D16" s="61"/>
      <c r="E16" s="61"/>
      <c r="F16" s="61"/>
      <c r="G16" s="61"/>
      <c r="H16" s="61"/>
      <c r="I16" s="61"/>
      <c r="J16" s="61"/>
      <c r="K16" s="61"/>
      <c r="L16" s="61"/>
      <c r="M16" s="61"/>
      <c r="N16" s="61"/>
      <c r="O16" s="61"/>
    </row>
    <row r="17" spans="1:15" ht="12.75" customHeight="1">
      <c r="A17" s="3"/>
      <c r="B17" s="3"/>
      <c r="C17" s="3"/>
      <c r="D17" s="3"/>
      <c r="E17" s="3"/>
      <c r="F17" s="3"/>
      <c r="G17" s="3"/>
      <c r="H17" s="3"/>
      <c r="I17" s="3"/>
      <c r="J17" s="3"/>
      <c r="K17" s="3"/>
      <c r="L17" s="3"/>
      <c r="M17" s="3"/>
      <c r="N17" s="3"/>
      <c r="O17" s="3"/>
    </row>
    <row r="18" spans="1:15" ht="12.75" customHeight="1">
      <c r="A18" s="61" t="s">
        <v>9</v>
      </c>
      <c r="B18" s="61"/>
      <c r="C18" s="61"/>
      <c r="D18" s="61"/>
      <c r="E18" s="61"/>
      <c r="F18" s="61"/>
      <c r="G18" s="61"/>
      <c r="H18" s="61"/>
      <c r="I18" s="61"/>
      <c r="J18" s="61"/>
      <c r="K18" s="61"/>
      <c r="L18" s="61"/>
      <c r="M18" s="61"/>
      <c r="N18" s="61"/>
      <c r="O18" s="61"/>
    </row>
    <row r="19" spans="1:15" ht="12.75" customHeight="1">
      <c r="A19" s="3"/>
      <c r="B19" s="3"/>
      <c r="C19" s="3"/>
      <c r="D19" s="3"/>
      <c r="E19" s="3"/>
      <c r="F19" s="3"/>
      <c r="G19" s="3"/>
      <c r="H19" s="3"/>
      <c r="I19" s="3"/>
      <c r="J19" s="3"/>
      <c r="K19" s="3"/>
      <c r="L19" s="3"/>
      <c r="M19" s="3"/>
      <c r="N19" s="3"/>
      <c r="O19" s="3"/>
    </row>
    <row r="20" spans="1:15">
      <c r="A20" s="4"/>
      <c r="B20" s="26"/>
      <c r="C20" s="26"/>
      <c r="D20" s="26"/>
      <c r="E20" s="59" t="s">
        <v>10</v>
      </c>
      <c r="F20" s="26"/>
      <c r="G20" s="27">
        <f>H7</f>
        <v>2023</v>
      </c>
      <c r="H20" s="26"/>
      <c r="I20" s="4"/>
      <c r="J20" s="4"/>
      <c r="K20" s="4"/>
      <c r="L20" s="4"/>
      <c r="M20" s="4"/>
      <c r="N20" s="4"/>
      <c r="O20" s="4"/>
    </row>
    <row r="21" spans="1:15" ht="12.75" customHeight="1">
      <c r="B21" s="25"/>
      <c r="C21" s="25" t="s">
        <v>11</v>
      </c>
      <c r="D21" s="25"/>
      <c r="E21" s="60"/>
      <c r="F21" s="25"/>
      <c r="G21" s="28" t="s">
        <v>12</v>
      </c>
      <c r="H21" s="25"/>
    </row>
    <row r="22" spans="1:15">
      <c r="B22" s="2" t="s">
        <v>13</v>
      </c>
      <c r="C22" s="2" t="s">
        <v>14</v>
      </c>
      <c r="D22" s="2"/>
      <c r="E22" s="50">
        <v>1</v>
      </c>
      <c r="F22" s="2"/>
      <c r="G22" s="53">
        <f>'1'!K17</f>
        <v>19.490655832903528</v>
      </c>
      <c r="H22" s="54" t="s">
        <v>15</v>
      </c>
    </row>
    <row r="23" spans="1:15">
      <c r="B23" s="2"/>
      <c r="C23" s="2" t="s">
        <v>16</v>
      </c>
      <c r="D23" s="2"/>
      <c r="E23" s="50">
        <v>2</v>
      </c>
      <c r="F23" s="2"/>
      <c r="G23" s="53">
        <f>'2'!K15</f>
        <v>23.027804063610695</v>
      </c>
      <c r="H23" s="54" t="s">
        <v>15</v>
      </c>
    </row>
    <row r="24" spans="1:15">
      <c r="B24" s="2"/>
      <c r="C24" s="2" t="s">
        <v>17</v>
      </c>
      <c r="D24" s="2"/>
      <c r="E24" s="50">
        <v>3</v>
      </c>
      <c r="F24" s="2"/>
      <c r="G24" s="53">
        <f>'3'!K15</f>
        <v>12.755537968954267</v>
      </c>
      <c r="H24" s="54" t="s">
        <v>15</v>
      </c>
    </row>
    <row r="25" spans="1:15">
      <c r="B25" s="2"/>
      <c r="C25" s="2" t="s">
        <v>18</v>
      </c>
      <c r="D25" s="2"/>
      <c r="E25" s="50">
        <v>4</v>
      </c>
      <c r="F25" s="2"/>
      <c r="G25" s="53">
        <f>'4'!K16</f>
        <v>14.875404203110959</v>
      </c>
      <c r="H25" s="54" t="s">
        <v>15</v>
      </c>
    </row>
    <row r="26" spans="1:15">
      <c r="B26" s="2"/>
      <c r="C26" s="2"/>
      <c r="D26" s="2"/>
      <c r="E26" s="19"/>
      <c r="F26" s="2"/>
      <c r="G26" s="2"/>
      <c r="H26" s="2"/>
    </row>
    <row r="27" spans="1:15">
      <c r="B27" s="2" t="s">
        <v>19</v>
      </c>
      <c r="C27" s="2" t="s">
        <v>14</v>
      </c>
      <c r="D27" s="2"/>
      <c r="E27" s="52">
        <v>5</v>
      </c>
      <c r="F27" s="2"/>
      <c r="G27" s="55">
        <f>'5'!K17</f>
        <v>18.242963135085589</v>
      </c>
      <c r="H27" s="56" t="s">
        <v>15</v>
      </c>
    </row>
    <row r="28" spans="1:15">
      <c r="B28" s="2"/>
      <c r="C28" s="2" t="s">
        <v>20</v>
      </c>
      <c r="D28" s="2"/>
      <c r="E28" s="52">
        <v>6</v>
      </c>
      <c r="F28" s="2"/>
      <c r="G28" s="55">
        <f>'6'!K15</f>
        <v>21.271343469595148</v>
      </c>
      <c r="H28" s="56" t="s">
        <v>15</v>
      </c>
    </row>
    <row r="29" spans="1:15">
      <c r="B29" s="2"/>
      <c r="C29" s="2" t="s">
        <v>17</v>
      </c>
      <c r="D29" s="2"/>
      <c r="E29" s="52">
        <v>7</v>
      </c>
      <c r="F29" s="2"/>
      <c r="G29" s="55">
        <f>'7'!K15</f>
        <v>11.519958792474366</v>
      </c>
      <c r="H29" s="56" t="s">
        <v>15</v>
      </c>
    </row>
    <row r="30" spans="1:15">
      <c r="B30" s="2"/>
      <c r="C30" s="2" t="s">
        <v>18</v>
      </c>
      <c r="D30" s="2"/>
      <c r="E30" s="52">
        <v>8</v>
      </c>
      <c r="F30" s="2"/>
      <c r="G30" s="55">
        <f>'8'!K16</f>
        <v>13.639825026631058</v>
      </c>
      <c r="H30" s="56" t="s">
        <v>15</v>
      </c>
    </row>
    <row r="31" spans="1:15">
      <c r="B31" s="2"/>
      <c r="C31" s="2"/>
      <c r="D31" s="2"/>
      <c r="E31" s="19"/>
      <c r="F31" s="2"/>
      <c r="G31" s="2"/>
      <c r="H31" s="2"/>
    </row>
    <row r="32" spans="1:15">
      <c r="B32" s="2" t="s">
        <v>21</v>
      </c>
      <c r="C32" s="2" t="s">
        <v>20</v>
      </c>
      <c r="D32" s="2"/>
      <c r="E32" s="51">
        <v>9</v>
      </c>
      <c r="F32" s="2"/>
      <c r="G32" s="57">
        <f>'9'!K15</f>
        <v>29.968851790306605</v>
      </c>
      <c r="H32" s="58" t="s">
        <v>15</v>
      </c>
    </row>
    <row r="33" spans="1:13">
      <c r="B33" s="2"/>
      <c r="C33" s="2" t="s">
        <v>17</v>
      </c>
      <c r="D33" s="2"/>
      <c r="E33" s="51">
        <v>10</v>
      </c>
      <c r="F33" s="2"/>
      <c r="G33" s="57">
        <f>'10'!K15</f>
        <v>17.552492418817412</v>
      </c>
      <c r="H33" s="58" t="s">
        <v>15</v>
      </c>
    </row>
    <row r="34" spans="1:13">
      <c r="B34" s="2"/>
      <c r="C34" s="2" t="s">
        <v>18</v>
      </c>
      <c r="D34" s="2"/>
      <c r="E34" s="51">
        <v>11</v>
      </c>
      <c r="F34" s="2"/>
      <c r="G34" s="57">
        <f>'11'!K16</f>
        <v>19.672358652974104</v>
      </c>
      <c r="H34" s="58" t="s">
        <v>15</v>
      </c>
    </row>
    <row r="44" spans="1:13">
      <c r="A44" s="1"/>
      <c r="B44" s="1"/>
      <c r="C44" s="1"/>
      <c r="D44" s="1"/>
      <c r="E44" s="1"/>
      <c r="F44" s="1"/>
      <c r="G44" s="1"/>
      <c r="H44" s="1"/>
      <c r="I44" s="1"/>
      <c r="J44" s="1"/>
      <c r="K44" s="1"/>
      <c r="L44" s="1"/>
      <c r="M44" s="1"/>
    </row>
    <row r="52" spans="12:13">
      <c r="L52" s="1"/>
      <c r="M52" s="1"/>
    </row>
  </sheetData>
  <mergeCells count="10">
    <mergeCell ref="E20:E21"/>
    <mergeCell ref="A18:O18"/>
    <mergeCell ref="A2:O3"/>
    <mergeCell ref="A9:O10"/>
    <mergeCell ref="A14:O14"/>
    <mergeCell ref="A16:O16"/>
    <mergeCell ref="A12:O12"/>
    <mergeCell ref="A5:O5"/>
    <mergeCell ref="A6:O6"/>
    <mergeCell ref="A7:G7"/>
  </mergeCells>
  <hyperlinks>
    <hyperlink ref="E22" location="'1'!A1" display="'1'!A1" xr:uid="{3EB03390-03CA-4CC5-9EB2-CBF0BDA1D4C5}"/>
    <hyperlink ref="E23" location="'2'!A1" display="'2'!A1" xr:uid="{9D207875-B596-4148-809E-935360606A31}"/>
    <hyperlink ref="E24" location="'3'!A1" display="'3'!A1" xr:uid="{B27D6926-1EDA-4D36-A8A3-921A047F2BAC}"/>
    <hyperlink ref="E25" location="'4'!A1" display="'4'!A1" xr:uid="{F4AE1BDC-3245-4561-B893-3F491359BFC3}"/>
    <hyperlink ref="E27" location="'5'!A1" display="'5'!A1" xr:uid="{A288AE88-FBC7-4503-A512-117ECC74EB63}"/>
    <hyperlink ref="E28" location="'6'!A1" display="'6'!A1" xr:uid="{03B1ED22-4506-4CE3-A666-F38F65B74F81}"/>
    <hyperlink ref="E29" location="'7'!A1" display="'7'!A1" xr:uid="{3EB5F46D-649E-4948-A6E0-0902990D1041}"/>
    <hyperlink ref="E30" location="'8'!A1" display="'8'!A1" xr:uid="{F88C6707-AFC9-4D22-AC97-F8FBBC606CA4}"/>
    <hyperlink ref="E32" location="'9'!A1" display="'9'!A1" xr:uid="{53427D19-33C7-4C00-9F90-269948E33815}"/>
    <hyperlink ref="E33" location="'10'!A1" display="'10'!A1" xr:uid="{E99AFDCD-F295-4C90-B18E-5CE4D3102D4A}"/>
    <hyperlink ref="E34" location="'11'!A1" display="'11'!A1" xr:uid="{0EC29D3A-05D2-478C-8E81-6069B59E40BD}"/>
  </hyperlink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tabColor theme="9" tint="-0.249977111117893"/>
  </sheetPr>
  <dimension ref="A1:K15"/>
  <sheetViews>
    <sheetView workbookViewId="0">
      <selection activeCell="B22" sqref="B22"/>
    </sheetView>
  </sheetViews>
  <sheetFormatPr defaultRowHeight="12.75"/>
  <cols>
    <col min="9" max="9" width="9.5" customWidth="1"/>
    <col min="10" max="11" width="12.125" customWidth="1"/>
  </cols>
  <sheetData>
    <row r="1" spans="1:11" ht="13.5" thickBot="1">
      <c r="A1" s="102" t="s">
        <v>62</v>
      </c>
      <c r="B1" s="103"/>
      <c r="C1" s="103"/>
      <c r="D1" s="103"/>
      <c r="E1" s="103"/>
      <c r="F1" s="103"/>
      <c r="G1" s="103"/>
      <c r="H1" s="103"/>
      <c r="I1" s="103"/>
      <c r="J1" s="103"/>
      <c r="K1" s="104"/>
    </row>
    <row r="3" spans="1:11">
      <c r="C3" s="24" t="s">
        <v>23</v>
      </c>
      <c r="D3" s="23">
        <v>2014</v>
      </c>
      <c r="E3" t="s">
        <v>24</v>
      </c>
    </row>
    <row r="6" spans="1:11" ht="13.5" thickBot="1">
      <c r="B6" s="105" t="s">
        <v>63</v>
      </c>
      <c r="C6" s="105"/>
      <c r="D6" s="105"/>
      <c r="E6" s="105"/>
      <c r="F6" s="105"/>
      <c r="G6" s="105"/>
      <c r="H6" s="105"/>
      <c r="I6" s="105"/>
      <c r="J6" s="105"/>
      <c r="K6" s="105"/>
    </row>
    <row r="7" spans="1:11" ht="12.75" customHeight="1">
      <c r="B7" s="76" t="s">
        <v>42</v>
      </c>
      <c r="C7" s="77"/>
      <c r="D7" s="77"/>
      <c r="E7" s="77"/>
      <c r="F7" s="77"/>
      <c r="G7" s="77"/>
      <c r="H7" s="77"/>
      <c r="I7" s="77"/>
      <c r="J7" s="77"/>
      <c r="K7" s="78"/>
    </row>
    <row r="8" spans="1:11" ht="13.5" thickBot="1">
      <c r="B8" s="79"/>
      <c r="C8" s="80"/>
      <c r="D8" s="80"/>
      <c r="E8" s="80"/>
      <c r="F8" s="80"/>
      <c r="G8" s="80"/>
      <c r="H8" s="80"/>
      <c r="I8" s="80"/>
      <c r="J8" s="81"/>
      <c r="K8" s="82"/>
    </row>
    <row r="9" spans="1:11">
      <c r="B9" s="29"/>
      <c r="C9" s="14"/>
      <c r="D9" s="14"/>
      <c r="E9" s="14"/>
      <c r="F9" s="14"/>
      <c r="G9" s="14"/>
      <c r="H9" s="14"/>
      <c r="I9" s="29">
        <f>D3</f>
        <v>2014</v>
      </c>
      <c r="J9" s="31"/>
      <c r="K9" s="34">
        <f>OpdateretÅrstal</f>
        <v>2023</v>
      </c>
    </row>
    <row r="10" spans="1:11" ht="13.5" thickBot="1">
      <c r="B10" s="9" t="s">
        <v>27</v>
      </c>
      <c r="C10" s="73" t="s">
        <v>28</v>
      </c>
      <c r="D10" s="73"/>
      <c r="E10" s="73"/>
      <c r="F10" s="73"/>
      <c r="G10" s="73"/>
      <c r="H10" s="74"/>
      <c r="I10" s="33" t="s">
        <v>12</v>
      </c>
      <c r="J10" s="36" t="s">
        <v>29</v>
      </c>
      <c r="K10" s="34" t="s">
        <v>12</v>
      </c>
    </row>
    <row r="11" spans="1:11" ht="25.5" customHeight="1">
      <c r="B11" s="6" t="s">
        <v>64</v>
      </c>
      <c r="C11" s="72" t="s">
        <v>44</v>
      </c>
      <c r="D11" s="72"/>
      <c r="E11" s="72"/>
      <c r="F11" s="72"/>
      <c r="G11" s="72"/>
      <c r="H11" s="72"/>
      <c r="I11" s="7">
        <v>24.74</v>
      </c>
      <c r="J11" s="11">
        <f>I11</f>
        <v>24.74</v>
      </c>
      <c r="K11" s="48">
        <f>J11*(VLOOKUP(OpdateretÅrstal,'Prisliste tillæg'!$A$4:$C$61,3,FALSE)/VLOOKUP(Produktionsår,'Prisliste tillæg'!$A$5:$C$61,3,FALSE))</f>
        <v>29.968851790306605</v>
      </c>
    </row>
    <row r="12" spans="1:11">
      <c r="B12" s="6" t="s">
        <v>55</v>
      </c>
      <c r="C12" s="72" t="s">
        <v>33</v>
      </c>
      <c r="D12" s="72"/>
      <c r="E12" s="72"/>
      <c r="F12" s="72"/>
      <c r="G12" s="72"/>
      <c r="H12" s="72"/>
      <c r="I12" s="7">
        <v>6.42</v>
      </c>
      <c r="J12" s="10"/>
      <c r="K12" s="48">
        <f>J12*(VLOOKUP(OpdateretÅrstal,'Prisliste tillæg'!$A$4:$C$61,3,FALSE)/VLOOKUP(Produktionsår,'Prisliste tillæg'!$A$5:$C$61,3,FALSE))</f>
        <v>0</v>
      </c>
    </row>
    <row r="13" spans="1:11" ht="12.75" customHeight="1">
      <c r="B13" s="6" t="s">
        <v>34</v>
      </c>
      <c r="C13" s="72" t="s">
        <v>35</v>
      </c>
      <c r="D13" s="72"/>
      <c r="E13" s="72"/>
      <c r="F13" s="72"/>
      <c r="G13" s="72"/>
      <c r="H13" s="72"/>
      <c r="I13" s="7">
        <v>5.15</v>
      </c>
      <c r="J13" s="10"/>
      <c r="K13" s="48">
        <f>J13*(VLOOKUP(OpdateretÅrstal,'Prisliste tillæg'!$A$4:$C$61,3,FALSE)/VLOOKUP(Produktionsår,'Prisliste tillæg'!$A$5:$C$61,3,FALSE))</f>
        <v>0</v>
      </c>
    </row>
    <row r="14" spans="1:11">
      <c r="B14" s="6"/>
      <c r="C14" s="67"/>
      <c r="D14" s="67"/>
      <c r="E14" s="67"/>
      <c r="F14" s="67"/>
      <c r="G14" s="67"/>
      <c r="H14" s="67"/>
      <c r="I14" s="8"/>
      <c r="J14" s="12"/>
      <c r="K14" s="48"/>
    </row>
    <row r="15" spans="1:11" ht="13.5" thickBot="1">
      <c r="B15" s="43"/>
      <c r="C15" s="68" t="s">
        <v>40</v>
      </c>
      <c r="D15" s="68"/>
      <c r="E15" s="68"/>
      <c r="F15" s="68"/>
      <c r="G15" s="68"/>
      <c r="H15" s="68"/>
      <c r="I15" s="44"/>
      <c r="J15" s="47">
        <f>SUM(J11:J13)</f>
        <v>24.74</v>
      </c>
      <c r="K15" s="49">
        <f>J15*(VLOOKUP(OpdateretÅrstal,'Prisliste tillæg'!$A$4:$C$61,3,FALSE)/VLOOKUP(Produktionsår,'Prisliste tillæg'!$A$5:$C$61,3,FALSE))</f>
        <v>29.968851790306605</v>
      </c>
    </row>
  </sheetData>
  <mergeCells count="9">
    <mergeCell ref="C15:H15"/>
    <mergeCell ref="C11:H11"/>
    <mergeCell ref="C12:H12"/>
    <mergeCell ref="C13:H13"/>
    <mergeCell ref="A1:K1"/>
    <mergeCell ref="C10:H10"/>
    <mergeCell ref="B6:K6"/>
    <mergeCell ref="B7:K8"/>
    <mergeCell ref="C14:H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11">
    <tabColor theme="9" tint="-0.249977111117893"/>
  </sheetPr>
  <dimension ref="A1:K15"/>
  <sheetViews>
    <sheetView workbookViewId="0">
      <selection activeCell="A14" sqref="A14:XFD15"/>
    </sheetView>
  </sheetViews>
  <sheetFormatPr defaultRowHeight="12.75"/>
  <cols>
    <col min="9" max="9" width="9.5" customWidth="1"/>
    <col min="10" max="11" width="12.125" customWidth="1"/>
  </cols>
  <sheetData>
    <row r="1" spans="1:11" ht="13.5" thickBot="1">
      <c r="A1" s="102" t="s">
        <v>65</v>
      </c>
      <c r="B1" s="103"/>
      <c r="C1" s="103"/>
      <c r="D1" s="103"/>
      <c r="E1" s="103"/>
      <c r="F1" s="103"/>
      <c r="G1" s="103"/>
      <c r="H1" s="103"/>
      <c r="I1" s="103"/>
      <c r="J1" s="103"/>
      <c r="K1" s="104"/>
    </row>
    <row r="3" spans="1:11">
      <c r="C3" s="24" t="s">
        <v>23</v>
      </c>
      <c r="D3" s="23">
        <v>2014</v>
      </c>
      <c r="E3" t="s">
        <v>24</v>
      </c>
    </row>
    <row r="6" spans="1:11" ht="13.5" thickBot="1">
      <c r="B6" s="105" t="s">
        <v>63</v>
      </c>
      <c r="C6" s="105"/>
      <c r="D6" s="105"/>
      <c r="E6" s="105"/>
      <c r="F6" s="105"/>
      <c r="G6" s="105"/>
      <c r="H6" s="105"/>
      <c r="I6" s="105"/>
      <c r="J6" s="105"/>
      <c r="K6" s="105"/>
    </row>
    <row r="7" spans="1:11" ht="12.75" customHeight="1">
      <c r="B7" s="76" t="s">
        <v>46</v>
      </c>
      <c r="C7" s="77"/>
      <c r="D7" s="77"/>
      <c r="E7" s="77"/>
      <c r="F7" s="77"/>
      <c r="G7" s="77"/>
      <c r="H7" s="77"/>
      <c r="I7" s="77"/>
      <c r="J7" s="77"/>
      <c r="K7" s="78"/>
    </row>
    <row r="8" spans="1:11" ht="13.5" thickBot="1">
      <c r="B8" s="79"/>
      <c r="C8" s="80"/>
      <c r="D8" s="80"/>
      <c r="E8" s="80"/>
      <c r="F8" s="80"/>
      <c r="G8" s="80"/>
      <c r="H8" s="80"/>
      <c r="I8" s="80"/>
      <c r="J8" s="81"/>
      <c r="K8" s="82"/>
    </row>
    <row r="9" spans="1:11">
      <c r="B9" s="29"/>
      <c r="C9" s="14"/>
      <c r="D9" s="14"/>
      <c r="E9" s="14"/>
      <c r="F9" s="14"/>
      <c r="G9" s="14"/>
      <c r="H9" s="14"/>
      <c r="I9" s="29">
        <f>D3</f>
        <v>2014</v>
      </c>
      <c r="J9" s="31"/>
      <c r="K9" s="34">
        <f>OpdateretÅrstal</f>
        <v>2023</v>
      </c>
    </row>
    <row r="10" spans="1:11" ht="13.5" thickBot="1">
      <c r="B10" s="9" t="s">
        <v>27</v>
      </c>
      <c r="C10" s="73" t="s">
        <v>28</v>
      </c>
      <c r="D10" s="73"/>
      <c r="E10" s="73"/>
      <c r="F10" s="73"/>
      <c r="G10" s="73"/>
      <c r="H10" s="74"/>
      <c r="I10" s="33" t="s">
        <v>12</v>
      </c>
      <c r="J10" s="36" t="s">
        <v>29</v>
      </c>
      <c r="K10" s="34" t="s">
        <v>12</v>
      </c>
    </row>
    <row r="11" spans="1:11" ht="25.5" customHeight="1">
      <c r="B11" s="5" t="s">
        <v>66</v>
      </c>
      <c r="C11" s="84" t="s">
        <v>48</v>
      </c>
      <c r="D11" s="84"/>
      <c r="E11" s="84"/>
      <c r="F11" s="84"/>
      <c r="G11" s="84"/>
      <c r="H11" s="84"/>
      <c r="I11" s="39">
        <v>14.49</v>
      </c>
      <c r="J11" s="46">
        <f>I11</f>
        <v>14.49</v>
      </c>
      <c r="K11" s="37">
        <f>J11*(VLOOKUP(OpdateretÅrstal,'Prisliste tillæg'!$A$4:$C$61,3,FALSE)/VLOOKUP(Produktionsår,'Prisliste tillæg'!$A$5:$C$61,3,FALSE))</f>
        <v>17.552492418817412</v>
      </c>
    </row>
    <row r="12" spans="1:11">
      <c r="B12" s="6" t="s">
        <v>55</v>
      </c>
      <c r="C12" s="72" t="s">
        <v>33</v>
      </c>
      <c r="D12" s="72"/>
      <c r="E12" s="72"/>
      <c r="F12" s="72"/>
      <c r="G12" s="72"/>
      <c r="H12" s="72"/>
      <c r="I12" s="7">
        <v>6.42</v>
      </c>
      <c r="J12" s="10"/>
      <c r="K12" s="48">
        <f>J12*(VLOOKUP(OpdateretÅrstal,'Prisliste tillæg'!$A$4:$C$61,3,FALSE)/VLOOKUP(Produktionsår,'Prisliste tillæg'!$A$5:$C$61,3,FALSE))</f>
        <v>0</v>
      </c>
    </row>
    <row r="13" spans="1:11" ht="12.75" customHeight="1">
      <c r="B13" s="6" t="s">
        <v>34</v>
      </c>
      <c r="C13" s="72" t="s">
        <v>35</v>
      </c>
      <c r="D13" s="72"/>
      <c r="E13" s="72"/>
      <c r="F13" s="72"/>
      <c r="G13" s="72"/>
      <c r="H13" s="72"/>
      <c r="I13" s="7">
        <v>5.15</v>
      </c>
      <c r="J13" s="10"/>
      <c r="K13" s="48">
        <f>J13*(VLOOKUP(OpdateretÅrstal,'Prisliste tillæg'!$A$4:$C$61,3,FALSE)/VLOOKUP(Produktionsår,'Prisliste tillæg'!$A$5:$C$61,3,FALSE))</f>
        <v>0</v>
      </c>
    </row>
    <row r="14" spans="1:11">
      <c r="B14" s="6"/>
      <c r="C14" s="67"/>
      <c r="D14" s="67"/>
      <c r="E14" s="67"/>
      <c r="F14" s="67"/>
      <c r="G14" s="67"/>
      <c r="H14" s="67"/>
      <c r="I14" s="8"/>
      <c r="J14" s="12"/>
      <c r="K14" s="48"/>
    </row>
    <row r="15" spans="1:11" ht="13.5" thickBot="1">
      <c r="B15" s="43"/>
      <c r="C15" s="68" t="s">
        <v>40</v>
      </c>
      <c r="D15" s="68"/>
      <c r="E15" s="68"/>
      <c r="F15" s="68"/>
      <c r="G15" s="68"/>
      <c r="H15" s="68"/>
      <c r="I15" s="44"/>
      <c r="J15" s="47">
        <f>SUM(J11:J13)</f>
        <v>14.49</v>
      </c>
      <c r="K15" s="49">
        <f>J15*(VLOOKUP(OpdateretÅrstal,'Prisliste tillæg'!$A$4:$C$61,3,FALSE)/VLOOKUP(Produktionsår,'Prisliste tillæg'!$A$5:$C$61,3,FALSE))</f>
        <v>17.552492418817412</v>
      </c>
    </row>
  </sheetData>
  <mergeCells count="9">
    <mergeCell ref="C14:H14"/>
    <mergeCell ref="C15:H15"/>
    <mergeCell ref="C12:H12"/>
    <mergeCell ref="C13:H13"/>
    <mergeCell ref="A1:K1"/>
    <mergeCell ref="C10:H10"/>
    <mergeCell ref="C11:H11"/>
    <mergeCell ref="B6:K6"/>
    <mergeCell ref="B7:K8"/>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2">
    <tabColor theme="9" tint="-0.249977111117893"/>
  </sheetPr>
  <dimension ref="A1:K18"/>
  <sheetViews>
    <sheetView workbookViewId="0">
      <selection activeCell="E25" sqref="E25"/>
    </sheetView>
  </sheetViews>
  <sheetFormatPr defaultRowHeight="12.75"/>
  <cols>
    <col min="9" max="9" width="10.5" customWidth="1"/>
    <col min="10" max="10" width="12.125" customWidth="1"/>
    <col min="11" max="11" width="12" customWidth="1"/>
  </cols>
  <sheetData>
    <row r="1" spans="1:11" ht="13.5" thickBot="1">
      <c r="A1" s="102" t="s">
        <v>67</v>
      </c>
      <c r="B1" s="103"/>
      <c r="C1" s="103"/>
      <c r="D1" s="103"/>
      <c r="E1" s="103"/>
      <c r="F1" s="103"/>
      <c r="G1" s="103"/>
      <c r="H1" s="103"/>
      <c r="I1" s="103"/>
      <c r="J1" s="103"/>
      <c r="K1" s="104"/>
    </row>
    <row r="3" spans="1:11">
      <c r="C3" s="24" t="s">
        <v>23</v>
      </c>
      <c r="D3" s="23">
        <v>2014</v>
      </c>
      <c r="E3" t="s">
        <v>24</v>
      </c>
    </row>
    <row r="6" spans="1:11" ht="13.5" thickBot="1">
      <c r="B6" s="106" t="s">
        <v>63</v>
      </c>
      <c r="C6" s="106"/>
      <c r="D6" s="106"/>
      <c r="E6" s="106"/>
      <c r="F6" s="106"/>
      <c r="G6" s="106"/>
      <c r="H6" s="106"/>
      <c r="I6" s="106"/>
      <c r="J6" s="106"/>
      <c r="K6" s="106"/>
    </row>
    <row r="7" spans="1:11" ht="12.75" customHeight="1">
      <c r="B7" s="95" t="s">
        <v>50</v>
      </c>
      <c r="C7" s="96"/>
      <c r="D7" s="96"/>
      <c r="E7" s="96"/>
      <c r="F7" s="96"/>
      <c r="G7" s="96"/>
      <c r="H7" s="96"/>
      <c r="I7" s="96"/>
      <c r="J7" s="96"/>
      <c r="K7" s="97"/>
    </row>
    <row r="8" spans="1:11" ht="13.5" thickBot="1">
      <c r="B8" s="98"/>
      <c r="C8" s="99"/>
      <c r="D8" s="99"/>
      <c r="E8" s="99"/>
      <c r="F8" s="99"/>
      <c r="G8" s="99"/>
      <c r="H8" s="99"/>
      <c r="I8" s="99"/>
      <c r="J8" s="100"/>
      <c r="K8" s="101"/>
    </row>
    <row r="9" spans="1:11">
      <c r="B9" s="30"/>
      <c r="C9" s="13"/>
      <c r="D9" s="13"/>
      <c r="E9" s="13"/>
      <c r="F9" s="13"/>
      <c r="G9" s="13"/>
      <c r="H9" s="13"/>
      <c r="I9" s="30">
        <f>D3</f>
        <v>2014</v>
      </c>
      <c r="J9" s="32"/>
      <c r="K9" s="34">
        <f>OpdateretÅrstal</f>
        <v>2023</v>
      </c>
    </row>
    <row r="10" spans="1:11" ht="13.5" thickBot="1">
      <c r="B10" s="9" t="s">
        <v>27</v>
      </c>
      <c r="C10" s="73" t="s">
        <v>28</v>
      </c>
      <c r="D10" s="73"/>
      <c r="E10" s="73"/>
      <c r="F10" s="73"/>
      <c r="G10" s="73"/>
      <c r="H10" s="74"/>
      <c r="I10" s="33" t="s">
        <v>12</v>
      </c>
      <c r="J10" s="36" t="s">
        <v>29</v>
      </c>
      <c r="K10" s="34" t="s">
        <v>12</v>
      </c>
    </row>
    <row r="11" spans="1:11" ht="25.5" customHeight="1">
      <c r="B11" s="5" t="s">
        <v>66</v>
      </c>
      <c r="C11" s="84" t="s">
        <v>48</v>
      </c>
      <c r="D11" s="84"/>
      <c r="E11" s="84"/>
      <c r="F11" s="84"/>
      <c r="G11" s="84"/>
      <c r="H11" s="84"/>
      <c r="I11" s="39">
        <v>14.49</v>
      </c>
      <c r="J11" s="46">
        <f>I11</f>
        <v>14.49</v>
      </c>
      <c r="K11" s="37">
        <f>J11*(VLOOKUP(OpdateretÅrstal,'Prisliste tillæg'!$A$4:$C$61,3,FALSE)/VLOOKUP(Produktionsår,'Prisliste tillæg'!$A$5:$C$61,3,FALSE))</f>
        <v>17.552492418817412</v>
      </c>
    </row>
    <row r="12" spans="1:11">
      <c r="B12" s="6" t="s">
        <v>55</v>
      </c>
      <c r="C12" s="72" t="s">
        <v>33</v>
      </c>
      <c r="D12" s="72"/>
      <c r="E12" s="72"/>
      <c r="F12" s="72"/>
      <c r="G12" s="72"/>
      <c r="H12" s="72"/>
      <c r="I12" s="7">
        <v>6.42</v>
      </c>
      <c r="J12" s="10"/>
      <c r="K12" s="48">
        <f>J12*(VLOOKUP(OpdateretÅrstal,'Prisliste tillæg'!$A$4:$C$61,3,FALSE)/VLOOKUP(Produktionsår,'Prisliste tillæg'!$A$5:$C$61,3,FALSE))</f>
        <v>0</v>
      </c>
    </row>
    <row r="13" spans="1:11" ht="12.75" customHeight="1">
      <c r="B13" s="6" t="s">
        <v>34</v>
      </c>
      <c r="C13" s="72" t="s">
        <v>35</v>
      </c>
      <c r="D13" s="72"/>
      <c r="E13" s="72"/>
      <c r="F13" s="72"/>
      <c r="G13" s="72"/>
      <c r="H13" s="72"/>
      <c r="I13" s="7">
        <v>5.15</v>
      </c>
      <c r="J13" s="10"/>
      <c r="K13" s="48">
        <f>J13*(VLOOKUP(OpdateretÅrstal,'Prisliste tillæg'!$A$4:$C$61,3,FALSE)/VLOOKUP(Produktionsår,'Prisliste tillæg'!$A$5:$C$61,3,FALSE))</f>
        <v>0</v>
      </c>
    </row>
    <row r="14" spans="1:11" ht="25.5" customHeight="1">
      <c r="B14" s="6" t="s">
        <v>36</v>
      </c>
      <c r="C14" s="66" t="s">
        <v>37</v>
      </c>
      <c r="D14" s="66"/>
      <c r="E14" s="66"/>
      <c r="F14" s="66"/>
      <c r="G14" s="66"/>
      <c r="H14" s="66"/>
      <c r="I14" s="7">
        <v>1.75</v>
      </c>
      <c r="J14" s="10">
        <f>I14</f>
        <v>1.75</v>
      </c>
      <c r="K14" s="48">
        <f>J14*(VLOOKUP(OpdateretÅrstal,'Prisliste tillæg'!$A$4:$C$61,3,FALSE)/VLOOKUP(Produktionsår,'Prisliste tillæg'!$A$5:$C$61,3,FALSE))</f>
        <v>2.1198662341566918</v>
      </c>
    </row>
    <row r="15" spans="1:11" ht="12.75" customHeight="1">
      <c r="B15" s="6"/>
      <c r="C15" s="89"/>
      <c r="D15" s="90"/>
      <c r="E15" s="90"/>
      <c r="F15" s="90"/>
      <c r="G15" s="90"/>
      <c r="H15" s="91"/>
      <c r="I15" s="8"/>
      <c r="J15" s="12"/>
      <c r="K15" s="48"/>
    </row>
    <row r="16" spans="1:11" ht="12.75" customHeight="1" thickBot="1">
      <c r="B16" s="43"/>
      <c r="C16" s="92" t="s">
        <v>40</v>
      </c>
      <c r="D16" s="93"/>
      <c r="E16" s="93"/>
      <c r="F16" s="93"/>
      <c r="G16" s="93"/>
      <c r="H16" s="94"/>
      <c r="I16" s="44"/>
      <c r="J16" s="47">
        <f>SUM(J11:J14)</f>
        <v>16.240000000000002</v>
      </c>
      <c r="K16" s="49">
        <f>J16*(VLOOKUP(OpdateretÅrstal,'Prisliste tillæg'!$A$4:$C$61,3,FALSE)/VLOOKUP(Produktionsår,'Prisliste tillæg'!$A$5:$C$61,3,FALSE))</f>
        <v>19.672358652974104</v>
      </c>
    </row>
    <row r="17" ht="12.75" customHeight="1"/>
    <row r="18" ht="12.75" customHeight="1"/>
  </sheetData>
  <mergeCells count="10">
    <mergeCell ref="A1:K1"/>
    <mergeCell ref="C10:H10"/>
    <mergeCell ref="C11:H11"/>
    <mergeCell ref="B6:K6"/>
    <mergeCell ref="B7:K8"/>
    <mergeCell ref="C15:H15"/>
    <mergeCell ref="C16:H16"/>
    <mergeCell ref="C12:H12"/>
    <mergeCell ref="C13:H13"/>
    <mergeCell ref="C14:H14"/>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3"/>
  <dimension ref="A1:I61"/>
  <sheetViews>
    <sheetView workbookViewId="0">
      <selection activeCell="D11" sqref="D11"/>
    </sheetView>
  </sheetViews>
  <sheetFormatPr defaultRowHeight="12.75"/>
  <cols>
    <col min="2" max="3" width="9.5" bestFit="1" customWidth="1"/>
    <col min="11" max="11" width="10.125" bestFit="1" customWidth="1"/>
  </cols>
  <sheetData>
    <row r="1" spans="1:9">
      <c r="C1" s="107" t="s">
        <v>68</v>
      </c>
      <c r="D1" s="107"/>
      <c r="E1" s="107"/>
      <c r="F1" s="107"/>
      <c r="G1" s="107"/>
      <c r="H1" s="107"/>
      <c r="I1" s="107"/>
    </row>
    <row r="2" spans="1:9">
      <c r="C2" s="107" t="s">
        <v>69</v>
      </c>
      <c r="D2" s="107"/>
      <c r="E2" s="107"/>
      <c r="F2" s="107"/>
      <c r="G2" s="107"/>
      <c r="H2" s="107"/>
      <c r="I2" s="107"/>
    </row>
    <row r="4" spans="1:9" ht="39" customHeight="1">
      <c r="B4" s="13" t="str">
        <f>'[1]Prisliste tillæg'!$B$3</f>
        <v>Det aktuelle års tillæg</v>
      </c>
      <c r="C4" s="14" t="str">
        <f>'[1]Prisliste tillæg'!$C$3</f>
        <v>Samlet Prisliste tillæg</v>
      </c>
    </row>
    <row r="5" spans="1:9">
      <c r="A5">
        <f>'[1]Prisliste tillæg'!$A4</f>
        <v>2014</v>
      </c>
      <c r="B5" s="16">
        <f>'[1]Prisliste tillæg'!$B4</f>
        <v>1</v>
      </c>
      <c r="C5" s="15">
        <f>'[1]Prisliste tillæg'!$C4</f>
        <v>1</v>
      </c>
    </row>
    <row r="6" spans="1:9">
      <c r="A6">
        <f>'[1]Prisliste tillæg'!$A5</f>
        <v>2015</v>
      </c>
      <c r="B6" s="16">
        <f>'[1]Prisliste tillæg'!$B5</f>
        <v>1.014</v>
      </c>
      <c r="C6" s="15">
        <f>'[1]Prisliste tillæg'!$C5</f>
        <v>1.014</v>
      </c>
    </row>
    <row r="7" spans="1:9">
      <c r="A7">
        <f>'[1]Prisliste tillæg'!$A6</f>
        <v>2016</v>
      </c>
      <c r="B7" s="16">
        <f>'[1]Prisliste tillæg'!$B6</f>
        <v>1.0189999999999999</v>
      </c>
      <c r="C7" s="15">
        <f>'[1]Prisliste tillæg'!$C6</f>
        <v>1.033266</v>
      </c>
    </row>
    <row r="8" spans="1:9">
      <c r="A8">
        <f>'[1]Prisliste tillæg'!$A7</f>
        <v>2017</v>
      </c>
      <c r="B8" s="16">
        <f>'[1]Prisliste tillæg'!$B7</f>
        <v>1.018</v>
      </c>
      <c r="C8" s="15">
        <f>'[1]Prisliste tillæg'!$C7</f>
        <v>1.0518647880000001</v>
      </c>
    </row>
    <row r="9" spans="1:9">
      <c r="A9">
        <f>'[1]Prisliste tillæg'!$A8</f>
        <v>2018</v>
      </c>
      <c r="B9" s="16">
        <f>'[1]Prisliste tillæg'!$B8</f>
        <v>1.0189999999999999</v>
      </c>
      <c r="C9" s="15">
        <f>'[1]Prisliste tillæg'!$C8</f>
        <v>1.0718502189720001</v>
      </c>
    </row>
    <row r="10" spans="1:9">
      <c r="A10">
        <f>'[1]Prisliste tillæg'!$A9</f>
        <v>2019</v>
      </c>
      <c r="B10" s="16">
        <f>'[1]Prisliste tillæg'!$B9</f>
        <v>1.0209999999999999</v>
      </c>
      <c r="C10" s="15">
        <f>'[1]Prisliste tillæg'!$C9</f>
        <v>1.0943590735704121</v>
      </c>
    </row>
    <row r="11" spans="1:9">
      <c r="A11">
        <f>'[1]Prisliste tillæg'!$A10</f>
        <v>2020</v>
      </c>
      <c r="B11" s="16">
        <f>'[1]Prisliste tillæg'!$B10</f>
        <v>1.0209999999999999</v>
      </c>
      <c r="C11" s="15">
        <f>'[1]Prisliste tillæg'!$C10</f>
        <v>1.1173406141153905</v>
      </c>
    </row>
    <row r="12" spans="1:9">
      <c r="A12">
        <f>'[1]Prisliste tillæg'!$A11</f>
        <v>2021</v>
      </c>
      <c r="B12" s="16">
        <f>'[1]Prisliste tillæg'!$B11</f>
        <v>1.0209999999999999</v>
      </c>
      <c r="C12" s="15">
        <f>'[1]Prisliste tillæg'!$C11</f>
        <v>1.1408047670118135</v>
      </c>
    </row>
    <row r="13" spans="1:9">
      <c r="A13">
        <f>'[1]Prisliste tillæg'!$A12</f>
        <v>2022</v>
      </c>
      <c r="B13" s="16">
        <f>'[1]Prisliste tillæg'!$B12</f>
        <v>1.0209999999999999</v>
      </c>
      <c r="C13" s="15">
        <f>'[1]Prisliste tillæg'!$C12</f>
        <v>1.1647616671190615</v>
      </c>
    </row>
    <row r="14" spans="1:9">
      <c r="A14">
        <f>'[1]Prisliste tillæg'!$A13</f>
        <v>2023</v>
      </c>
      <c r="B14" s="16">
        <f>'[1]Prisliste tillæg'!$B13</f>
        <v>1.04</v>
      </c>
      <c r="C14" s="15">
        <f>'[1]Prisliste tillæg'!$C13</f>
        <v>1.211352133803824</v>
      </c>
    </row>
    <row r="15" spans="1:9">
      <c r="A15">
        <f>'[1]Prisliste tillæg'!$A14</f>
        <v>2024</v>
      </c>
      <c r="B15" s="16">
        <f>'[1]Prisliste tillæg'!$B14</f>
        <v>0</v>
      </c>
      <c r="C15" s="15">
        <f>'[1]Prisliste tillæg'!$C14</f>
        <v>0</v>
      </c>
    </row>
    <row r="16" spans="1:9">
      <c r="A16">
        <f>'[1]Prisliste tillæg'!$A15</f>
        <v>2025</v>
      </c>
      <c r="B16" s="16">
        <f>'[1]Prisliste tillæg'!$B15</f>
        <v>0</v>
      </c>
      <c r="C16" s="15">
        <f>'[1]Prisliste tillæg'!$C15</f>
        <v>0</v>
      </c>
    </row>
    <row r="17" spans="1:3">
      <c r="A17">
        <f>'[1]Prisliste tillæg'!$A16</f>
        <v>2026</v>
      </c>
      <c r="B17" s="16">
        <f>'[1]Prisliste tillæg'!$B16</f>
        <v>0</v>
      </c>
      <c r="C17" s="15">
        <f>'[1]Prisliste tillæg'!$C16</f>
        <v>0</v>
      </c>
    </row>
    <row r="18" spans="1:3">
      <c r="A18">
        <f>'[1]Prisliste tillæg'!$A17</f>
        <v>2027</v>
      </c>
      <c r="B18" s="16">
        <f>'[1]Prisliste tillæg'!$B17</f>
        <v>0</v>
      </c>
      <c r="C18" s="15">
        <f>'[1]Prisliste tillæg'!$C17</f>
        <v>0</v>
      </c>
    </row>
    <row r="19" spans="1:3">
      <c r="A19">
        <f>'[1]Prisliste tillæg'!$A18</f>
        <v>2028</v>
      </c>
      <c r="B19" s="16">
        <f>'[1]Prisliste tillæg'!$B18</f>
        <v>0</v>
      </c>
      <c r="C19" s="15">
        <f>'[1]Prisliste tillæg'!$C18</f>
        <v>0</v>
      </c>
    </row>
    <row r="20" spans="1:3">
      <c r="A20">
        <f>'[1]Prisliste tillæg'!$A19</f>
        <v>2029</v>
      </c>
      <c r="B20" s="16">
        <f>'[1]Prisliste tillæg'!$B19</f>
        <v>0</v>
      </c>
      <c r="C20" s="15">
        <f>'[1]Prisliste tillæg'!$C19</f>
        <v>0</v>
      </c>
    </row>
    <row r="21" spans="1:3">
      <c r="A21">
        <f>'[1]Prisliste tillæg'!$A20</f>
        <v>2030</v>
      </c>
      <c r="B21" s="16">
        <f>'[1]Prisliste tillæg'!$B20</f>
        <v>0</v>
      </c>
      <c r="C21" s="15">
        <f>'[1]Prisliste tillæg'!$C20</f>
        <v>0</v>
      </c>
    </row>
    <row r="22" spans="1:3">
      <c r="A22">
        <f>'[1]Prisliste tillæg'!$A21</f>
        <v>2031</v>
      </c>
      <c r="B22" s="16">
        <f>'[1]Prisliste tillæg'!$B21</f>
        <v>0</v>
      </c>
      <c r="C22" s="15">
        <f>'[1]Prisliste tillæg'!$C21</f>
        <v>0</v>
      </c>
    </row>
    <row r="23" spans="1:3">
      <c r="A23">
        <f>'[1]Prisliste tillæg'!$A22</f>
        <v>2032</v>
      </c>
      <c r="B23" s="16">
        <f>'[1]Prisliste tillæg'!$B22</f>
        <v>0</v>
      </c>
      <c r="C23" s="15">
        <f>'[1]Prisliste tillæg'!$C22</f>
        <v>0</v>
      </c>
    </row>
    <row r="24" spans="1:3">
      <c r="A24">
        <f>'[1]Prisliste tillæg'!$A23</f>
        <v>2033</v>
      </c>
      <c r="B24" s="16">
        <f>'[1]Prisliste tillæg'!$B23</f>
        <v>0</v>
      </c>
      <c r="C24" s="15">
        <f>'[1]Prisliste tillæg'!$C23</f>
        <v>0</v>
      </c>
    </row>
    <row r="25" spans="1:3">
      <c r="A25">
        <f>'[1]Prisliste tillæg'!$A24</f>
        <v>2034</v>
      </c>
      <c r="B25" s="16">
        <f>'[1]Prisliste tillæg'!$B24</f>
        <v>0</v>
      </c>
      <c r="C25" s="15">
        <f>'[1]Prisliste tillæg'!$C24</f>
        <v>0</v>
      </c>
    </row>
    <row r="26" spans="1:3">
      <c r="A26">
        <f>'[1]Prisliste tillæg'!$A25</f>
        <v>2035</v>
      </c>
      <c r="B26" s="16">
        <f>'[1]Prisliste tillæg'!$B25</f>
        <v>0</v>
      </c>
      <c r="C26" s="15">
        <f>'[1]Prisliste tillæg'!$C25</f>
        <v>0</v>
      </c>
    </row>
    <row r="27" spans="1:3">
      <c r="A27">
        <f>'[1]Prisliste tillæg'!$A26</f>
        <v>2036</v>
      </c>
      <c r="B27" s="16">
        <f>'[1]Prisliste tillæg'!$B26</f>
        <v>0</v>
      </c>
      <c r="C27" s="15">
        <f>'[1]Prisliste tillæg'!$C26</f>
        <v>0</v>
      </c>
    </row>
    <row r="28" spans="1:3">
      <c r="A28">
        <f>'[1]Prisliste tillæg'!$A27</f>
        <v>2037</v>
      </c>
      <c r="B28" s="16">
        <f>'[1]Prisliste tillæg'!$B27</f>
        <v>0</v>
      </c>
      <c r="C28" s="15">
        <f>'[1]Prisliste tillæg'!$C27</f>
        <v>0</v>
      </c>
    </row>
    <row r="29" spans="1:3">
      <c r="A29">
        <f>'[1]Prisliste tillæg'!$A28</f>
        <v>2038</v>
      </c>
      <c r="B29" s="16">
        <f>'[1]Prisliste tillæg'!$B28</f>
        <v>0</v>
      </c>
      <c r="C29" s="15">
        <f>'[1]Prisliste tillæg'!$C28</f>
        <v>0</v>
      </c>
    </row>
    <row r="30" spans="1:3">
      <c r="A30">
        <f>'[1]Prisliste tillæg'!$A29</f>
        <v>2039</v>
      </c>
      <c r="B30" s="16">
        <f>'[1]Prisliste tillæg'!$B29</f>
        <v>0</v>
      </c>
      <c r="C30" s="15">
        <f>'[1]Prisliste tillæg'!$C29</f>
        <v>0</v>
      </c>
    </row>
    <row r="31" spans="1:3">
      <c r="A31">
        <f>'[1]Prisliste tillæg'!$A30</f>
        <v>2040</v>
      </c>
      <c r="B31" s="16">
        <f>'[1]Prisliste tillæg'!$B30</f>
        <v>0</v>
      </c>
      <c r="C31" s="15">
        <f>'[1]Prisliste tillæg'!$C30</f>
        <v>0</v>
      </c>
    </row>
    <row r="32" spans="1:3">
      <c r="A32">
        <f>'[1]Prisliste tillæg'!$A31</f>
        <v>2041</v>
      </c>
      <c r="B32" s="16">
        <f>'[1]Prisliste tillæg'!$B31</f>
        <v>0</v>
      </c>
      <c r="C32" s="15">
        <f>'[1]Prisliste tillæg'!$C31</f>
        <v>0</v>
      </c>
    </row>
    <row r="33" spans="1:3">
      <c r="A33">
        <f>'[1]Prisliste tillæg'!$A32</f>
        <v>2042</v>
      </c>
      <c r="B33" s="16">
        <f>'[1]Prisliste tillæg'!$B32</f>
        <v>0</v>
      </c>
      <c r="C33" s="15">
        <f>'[1]Prisliste tillæg'!$C32</f>
        <v>0</v>
      </c>
    </row>
    <row r="34" spans="1:3">
      <c r="A34">
        <f>'[1]Prisliste tillæg'!$A33</f>
        <v>2043</v>
      </c>
      <c r="B34" s="16">
        <f>'[1]Prisliste tillæg'!$B33</f>
        <v>0</v>
      </c>
      <c r="C34" s="15">
        <f>'[1]Prisliste tillæg'!$C33</f>
        <v>0</v>
      </c>
    </row>
    <row r="35" spans="1:3">
      <c r="A35">
        <f>'[1]Prisliste tillæg'!$A34</f>
        <v>2044</v>
      </c>
      <c r="B35" s="16">
        <f>'[1]Prisliste tillæg'!$B34</f>
        <v>0</v>
      </c>
      <c r="C35" s="15">
        <f>'[1]Prisliste tillæg'!$C34</f>
        <v>0</v>
      </c>
    </row>
    <row r="36" spans="1:3">
      <c r="A36">
        <f>'[1]Prisliste tillæg'!$A35</f>
        <v>2045</v>
      </c>
      <c r="B36" s="16">
        <f>'[1]Prisliste tillæg'!$B35</f>
        <v>0</v>
      </c>
      <c r="C36" s="15">
        <f>'[1]Prisliste tillæg'!$C35</f>
        <v>0</v>
      </c>
    </row>
    <row r="37" spans="1:3">
      <c r="A37">
        <f>'[1]Prisliste tillæg'!$A36</f>
        <v>2046</v>
      </c>
      <c r="B37" s="16">
        <f>'[1]Prisliste tillæg'!$B36</f>
        <v>0</v>
      </c>
      <c r="C37" s="15">
        <f>'[1]Prisliste tillæg'!$C36</f>
        <v>0</v>
      </c>
    </row>
    <row r="38" spans="1:3">
      <c r="A38">
        <f>'[1]Prisliste tillæg'!$A37</f>
        <v>2047</v>
      </c>
      <c r="B38" s="16">
        <f>'[1]Prisliste tillæg'!$B37</f>
        <v>0</v>
      </c>
      <c r="C38" s="15">
        <f>'[1]Prisliste tillæg'!$C37</f>
        <v>0</v>
      </c>
    </row>
    <row r="39" spans="1:3">
      <c r="A39">
        <f>'[1]Prisliste tillæg'!$A38</f>
        <v>2048</v>
      </c>
      <c r="B39" s="16">
        <f>'[1]Prisliste tillæg'!$B38</f>
        <v>0</v>
      </c>
      <c r="C39" s="15">
        <f>'[1]Prisliste tillæg'!$C38</f>
        <v>0</v>
      </c>
    </row>
    <row r="40" spans="1:3">
      <c r="A40">
        <f>'[1]Prisliste tillæg'!$A39</f>
        <v>2049</v>
      </c>
      <c r="B40" s="16">
        <f>'[1]Prisliste tillæg'!$B39</f>
        <v>0</v>
      </c>
      <c r="C40" s="15">
        <f>'[1]Prisliste tillæg'!$C39</f>
        <v>0</v>
      </c>
    </row>
    <row r="41" spans="1:3">
      <c r="A41">
        <f>'[1]Prisliste tillæg'!$A40</f>
        <v>2050</v>
      </c>
      <c r="B41" s="16">
        <f>'[1]Prisliste tillæg'!$B40</f>
        <v>0</v>
      </c>
      <c r="C41" s="15">
        <f>'[1]Prisliste tillæg'!$C40</f>
        <v>0</v>
      </c>
    </row>
    <row r="42" spans="1:3">
      <c r="A42">
        <f>'[1]Prisliste tillæg'!$A41</f>
        <v>2051</v>
      </c>
      <c r="B42" s="16">
        <f>'[1]Prisliste tillæg'!$B41</f>
        <v>0</v>
      </c>
      <c r="C42" s="15">
        <f>'[1]Prisliste tillæg'!$C41</f>
        <v>0</v>
      </c>
    </row>
    <row r="43" spans="1:3">
      <c r="A43">
        <f>'[1]Prisliste tillæg'!$A42</f>
        <v>2052</v>
      </c>
      <c r="B43" s="16">
        <f>'[1]Prisliste tillæg'!$B42</f>
        <v>0</v>
      </c>
      <c r="C43" s="15">
        <f>'[1]Prisliste tillæg'!$C42</f>
        <v>0</v>
      </c>
    </row>
    <row r="44" spans="1:3">
      <c r="A44">
        <f>'[1]Prisliste tillæg'!$A43</f>
        <v>2053</v>
      </c>
      <c r="B44" s="16">
        <f>'[1]Prisliste tillæg'!$B43</f>
        <v>0</v>
      </c>
      <c r="C44" s="15">
        <f>'[1]Prisliste tillæg'!$C43</f>
        <v>0</v>
      </c>
    </row>
    <row r="45" spans="1:3">
      <c r="A45">
        <f>'[1]Prisliste tillæg'!$A44</f>
        <v>2054</v>
      </c>
      <c r="B45" s="16">
        <f>'[1]Prisliste tillæg'!$B44</f>
        <v>0</v>
      </c>
      <c r="C45" s="15">
        <f>'[1]Prisliste tillæg'!$C44</f>
        <v>0</v>
      </c>
    </row>
    <row r="46" spans="1:3">
      <c r="A46">
        <f>'[1]Prisliste tillæg'!$A45</f>
        <v>2055</v>
      </c>
      <c r="B46" s="16">
        <f>'[1]Prisliste tillæg'!$B45</f>
        <v>0</v>
      </c>
      <c r="C46" s="15">
        <f>'[1]Prisliste tillæg'!$C45</f>
        <v>0</v>
      </c>
    </row>
    <row r="47" spans="1:3">
      <c r="A47">
        <f>'[1]Prisliste tillæg'!$A46</f>
        <v>2056</v>
      </c>
      <c r="B47" s="16">
        <f>'[1]Prisliste tillæg'!$B46</f>
        <v>0</v>
      </c>
      <c r="C47" s="15">
        <f>'[1]Prisliste tillæg'!$C46</f>
        <v>0</v>
      </c>
    </row>
    <row r="48" spans="1:3">
      <c r="A48">
        <f>'[1]Prisliste tillæg'!$A47</f>
        <v>2057</v>
      </c>
      <c r="B48" s="16">
        <f>'[1]Prisliste tillæg'!$B47</f>
        <v>0</v>
      </c>
      <c r="C48" s="15">
        <f>'[1]Prisliste tillæg'!$C47</f>
        <v>0</v>
      </c>
    </row>
    <row r="49" spans="1:3">
      <c r="A49">
        <f>'[1]Prisliste tillæg'!$A48</f>
        <v>2058</v>
      </c>
      <c r="B49" s="16">
        <f>'[1]Prisliste tillæg'!$B48</f>
        <v>0</v>
      </c>
      <c r="C49" s="15">
        <f>'[1]Prisliste tillæg'!$C48</f>
        <v>0</v>
      </c>
    </row>
    <row r="50" spans="1:3">
      <c r="A50">
        <f>'[1]Prisliste tillæg'!$A49</f>
        <v>2059</v>
      </c>
      <c r="B50" s="16">
        <f>'[1]Prisliste tillæg'!$B49</f>
        <v>0</v>
      </c>
      <c r="C50" s="15">
        <f>'[1]Prisliste tillæg'!$C49</f>
        <v>0</v>
      </c>
    </row>
    <row r="51" spans="1:3">
      <c r="A51">
        <f>'[1]Prisliste tillæg'!$A50</f>
        <v>2060</v>
      </c>
      <c r="B51" s="16">
        <f>'[1]Prisliste tillæg'!$B50</f>
        <v>0</v>
      </c>
      <c r="C51" s="15">
        <f>'[1]Prisliste tillæg'!$C50</f>
        <v>0</v>
      </c>
    </row>
    <row r="52" spans="1:3">
      <c r="A52">
        <f>'[1]Prisliste tillæg'!$A51</f>
        <v>2061</v>
      </c>
      <c r="B52" s="16">
        <f>'[1]Prisliste tillæg'!$B51</f>
        <v>0</v>
      </c>
      <c r="C52" s="15">
        <f>'[1]Prisliste tillæg'!$C51</f>
        <v>0</v>
      </c>
    </row>
    <row r="53" spans="1:3">
      <c r="A53">
        <f>'[1]Prisliste tillæg'!$A52</f>
        <v>2062</v>
      </c>
      <c r="B53" s="16">
        <f>'[1]Prisliste tillæg'!$B52</f>
        <v>0</v>
      </c>
      <c r="C53" s="15">
        <f>'[1]Prisliste tillæg'!$C52</f>
        <v>0</v>
      </c>
    </row>
    <row r="54" spans="1:3">
      <c r="A54">
        <f>'[1]Prisliste tillæg'!$A53</f>
        <v>2063</v>
      </c>
      <c r="B54" s="16">
        <f>'[1]Prisliste tillæg'!$B53</f>
        <v>0</v>
      </c>
      <c r="C54" s="15">
        <f>'[1]Prisliste tillæg'!$C53</f>
        <v>0</v>
      </c>
    </row>
    <row r="55" spans="1:3">
      <c r="A55">
        <f>'[1]Prisliste tillæg'!$A54</f>
        <v>2064</v>
      </c>
      <c r="B55" s="16">
        <f>'[1]Prisliste tillæg'!$B54</f>
        <v>0</v>
      </c>
      <c r="C55" s="15">
        <f>'[1]Prisliste tillæg'!$C54</f>
        <v>0</v>
      </c>
    </row>
    <row r="56" spans="1:3">
      <c r="A56">
        <f>'[1]Prisliste tillæg'!$A55</f>
        <v>2065</v>
      </c>
      <c r="B56" s="16">
        <f>'[1]Prisliste tillæg'!$B55</f>
        <v>0</v>
      </c>
      <c r="C56" s="15">
        <f>'[1]Prisliste tillæg'!$C55</f>
        <v>0</v>
      </c>
    </row>
    <row r="57" spans="1:3">
      <c r="A57">
        <f>'[1]Prisliste tillæg'!$A56</f>
        <v>2066</v>
      </c>
      <c r="B57" s="16">
        <f>'[1]Prisliste tillæg'!$B56</f>
        <v>0</v>
      </c>
      <c r="C57" s="15">
        <f>'[1]Prisliste tillæg'!$C56</f>
        <v>0</v>
      </c>
    </row>
    <row r="58" spans="1:3">
      <c r="A58">
        <f>'[1]Prisliste tillæg'!$A57</f>
        <v>2067</v>
      </c>
      <c r="B58" s="16">
        <f>'[1]Prisliste tillæg'!$B57</f>
        <v>0</v>
      </c>
      <c r="C58" s="15">
        <f>'[1]Prisliste tillæg'!$C57</f>
        <v>0</v>
      </c>
    </row>
    <row r="59" spans="1:3">
      <c r="A59">
        <f>'[1]Prisliste tillæg'!$A58</f>
        <v>2068</v>
      </c>
      <c r="B59" s="16">
        <f>'[1]Prisliste tillæg'!$B58</f>
        <v>0</v>
      </c>
      <c r="C59" s="15">
        <f>'[1]Prisliste tillæg'!$C58</f>
        <v>0</v>
      </c>
    </row>
    <row r="60" spans="1:3">
      <c r="A60">
        <f>'[1]Prisliste tillæg'!$A59</f>
        <v>2069</v>
      </c>
      <c r="B60" s="16">
        <f>'[1]Prisliste tillæg'!$B59</f>
        <v>0</v>
      </c>
      <c r="C60" s="15">
        <f>'[1]Prisliste tillæg'!$C59</f>
        <v>0</v>
      </c>
    </row>
    <row r="61" spans="1:3">
      <c r="A61">
        <f>'[1]Prisliste tillæg'!$A60</f>
        <v>2070</v>
      </c>
      <c r="B61" s="16">
        <f>'[1]Prisliste tillæg'!$B60</f>
        <v>0</v>
      </c>
      <c r="C61" s="15">
        <f>'[1]Prisliste tillæg'!$C60</f>
        <v>0</v>
      </c>
    </row>
  </sheetData>
  <mergeCells count="2">
    <mergeCell ref="C1:I1"/>
    <mergeCell ref="C2:I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tabColor rgb="FFFF0000"/>
  </sheetPr>
  <dimension ref="A1:K19"/>
  <sheetViews>
    <sheetView workbookViewId="0">
      <selection sqref="A1:K1"/>
    </sheetView>
  </sheetViews>
  <sheetFormatPr defaultRowHeight="12.75"/>
  <cols>
    <col min="9" max="9" width="10.5" bestFit="1" customWidth="1"/>
    <col min="10" max="11" width="12" bestFit="1" customWidth="1"/>
  </cols>
  <sheetData>
    <row r="1" spans="1:11" ht="13.5" thickBot="1">
      <c r="A1" s="69" t="s">
        <v>22</v>
      </c>
      <c r="B1" s="70"/>
      <c r="C1" s="70"/>
      <c r="D1" s="70"/>
      <c r="E1" s="70"/>
      <c r="F1" s="70"/>
      <c r="G1" s="70"/>
      <c r="H1" s="70"/>
      <c r="I1" s="70"/>
      <c r="J1" s="70"/>
      <c r="K1" s="71"/>
    </row>
    <row r="3" spans="1:11">
      <c r="C3" s="24" t="s">
        <v>23</v>
      </c>
      <c r="D3" s="23">
        <v>2014</v>
      </c>
      <c r="E3" t="s">
        <v>24</v>
      </c>
    </row>
    <row r="6" spans="1:11" ht="13.5" thickBot="1">
      <c r="B6" s="75" t="s">
        <v>25</v>
      </c>
      <c r="C6" s="75"/>
      <c r="D6" s="75"/>
      <c r="E6" s="75"/>
      <c r="F6" s="75"/>
      <c r="G6" s="75"/>
      <c r="H6" s="75"/>
      <c r="I6" s="75"/>
      <c r="J6" s="75"/>
      <c r="K6" s="75"/>
    </row>
    <row r="7" spans="1:11" ht="12.75" customHeight="1">
      <c r="B7" s="76" t="s">
        <v>26</v>
      </c>
      <c r="C7" s="77"/>
      <c r="D7" s="77"/>
      <c r="E7" s="77"/>
      <c r="F7" s="77"/>
      <c r="G7" s="77"/>
      <c r="H7" s="77"/>
      <c r="I7" s="77"/>
      <c r="J7" s="77"/>
      <c r="K7" s="78"/>
    </row>
    <row r="8" spans="1:11" ht="13.5" thickBot="1">
      <c r="B8" s="79"/>
      <c r="C8" s="80"/>
      <c r="D8" s="80"/>
      <c r="E8" s="80"/>
      <c r="F8" s="80"/>
      <c r="G8" s="80"/>
      <c r="H8" s="80"/>
      <c r="I8" s="80"/>
      <c r="J8" s="81"/>
      <c r="K8" s="82"/>
    </row>
    <row r="9" spans="1:11">
      <c r="B9" s="29"/>
      <c r="C9" s="14"/>
      <c r="D9" s="14"/>
      <c r="E9" s="14"/>
      <c r="F9" s="14"/>
      <c r="G9" s="14"/>
      <c r="H9" s="14"/>
      <c r="I9" s="29">
        <f>D3</f>
        <v>2014</v>
      </c>
      <c r="J9" s="31"/>
      <c r="K9" s="34">
        <f>OpdateretÅrstal</f>
        <v>2023</v>
      </c>
    </row>
    <row r="10" spans="1:11" ht="13.5" thickBot="1">
      <c r="B10" s="9" t="s">
        <v>27</v>
      </c>
      <c r="C10" s="73" t="s">
        <v>28</v>
      </c>
      <c r="D10" s="73"/>
      <c r="E10" s="73"/>
      <c r="F10" s="73"/>
      <c r="G10" s="73"/>
      <c r="H10" s="74"/>
      <c r="I10" s="33" t="s">
        <v>12</v>
      </c>
      <c r="J10" s="36" t="s">
        <v>29</v>
      </c>
      <c r="K10" s="35" t="s">
        <v>12</v>
      </c>
    </row>
    <row r="11" spans="1:11" ht="24.75" customHeight="1">
      <c r="B11" s="6" t="s">
        <v>30</v>
      </c>
      <c r="C11" s="72" t="s">
        <v>31</v>
      </c>
      <c r="D11" s="72"/>
      <c r="E11" s="72"/>
      <c r="F11" s="72"/>
      <c r="G11" s="72"/>
      <c r="H11" s="72"/>
      <c r="I11" s="7">
        <v>12.59</v>
      </c>
      <c r="J11" s="40">
        <f>I11</f>
        <v>12.59</v>
      </c>
      <c r="K11" s="17">
        <f>J11*(VLOOKUP(OpdateretÅrstal,'Prisliste tillæg'!$A$4:$C$61,3,FALSE)/VLOOKUP(Produktionsår,'Prisliste tillæg'!$A$5:$C$61,3,FALSE))</f>
        <v>15.250923364590143</v>
      </c>
    </row>
    <row r="12" spans="1:11">
      <c r="B12" s="6" t="s">
        <v>32</v>
      </c>
      <c r="C12" s="72" t="s">
        <v>33</v>
      </c>
      <c r="D12" s="72"/>
      <c r="E12" s="72"/>
      <c r="F12" s="72"/>
      <c r="G12" s="72"/>
      <c r="H12" s="72"/>
      <c r="I12" s="7">
        <v>6.42</v>
      </c>
      <c r="J12" s="40"/>
      <c r="K12" s="17">
        <f>J12*(VLOOKUP(OpdateretÅrstal,'Prisliste tillæg'!$A$4:$C$61,3,FALSE)/VLOOKUP(Produktionsår,'Prisliste tillæg'!$A$5:$C$61,3,FALSE))</f>
        <v>0</v>
      </c>
    </row>
    <row r="13" spans="1:11" ht="12.75" customHeight="1">
      <c r="B13" s="6" t="s">
        <v>34</v>
      </c>
      <c r="C13" s="72" t="s">
        <v>35</v>
      </c>
      <c r="D13" s="72"/>
      <c r="E13" s="72"/>
      <c r="F13" s="72"/>
      <c r="G13" s="72"/>
      <c r="H13" s="72"/>
      <c r="I13" s="7">
        <v>5.15</v>
      </c>
      <c r="J13" s="40"/>
      <c r="K13" s="17">
        <f>J13*(VLOOKUP(OpdateretÅrstal,'Prisliste tillæg'!$A$4:$C$61,3,FALSE)/VLOOKUP(Produktionsår,'Prisliste tillæg'!$A$5:$C$61,3,FALSE))</f>
        <v>0</v>
      </c>
    </row>
    <row r="14" spans="1:11" ht="25.5" customHeight="1">
      <c r="B14" s="6" t="s">
        <v>36</v>
      </c>
      <c r="C14" s="66" t="s">
        <v>37</v>
      </c>
      <c r="D14" s="66"/>
      <c r="E14" s="66"/>
      <c r="F14" s="66"/>
      <c r="G14" s="66"/>
      <c r="H14" s="66"/>
      <c r="I14" s="7">
        <v>1.75</v>
      </c>
      <c r="J14" s="40">
        <f>I14</f>
        <v>1.75</v>
      </c>
      <c r="K14" s="17">
        <f>J14*(VLOOKUP(OpdateretÅrstal,'Prisliste tillæg'!$A$4:$C$61,3,FALSE)/VLOOKUP(Produktionsår,'Prisliste tillæg'!$A$5:$C$61,3,FALSE))</f>
        <v>2.1198662341566918</v>
      </c>
    </row>
    <row r="15" spans="1:11" ht="27" customHeight="1">
      <c r="B15" s="6" t="s">
        <v>38</v>
      </c>
      <c r="C15" s="66" t="s">
        <v>39</v>
      </c>
      <c r="D15" s="66"/>
      <c r="E15" s="66"/>
      <c r="F15" s="66"/>
      <c r="G15" s="66"/>
      <c r="H15" s="66"/>
      <c r="I15" s="7">
        <v>1.75</v>
      </c>
      <c r="J15" s="41">
        <f>I15</f>
        <v>1.75</v>
      </c>
      <c r="K15" s="17">
        <f>J15*(VLOOKUP(OpdateretÅrstal,'Prisliste tillæg'!$A$4:$C$61,3,FALSE)/VLOOKUP(Produktionsår,'Prisliste tillæg'!$A$5:$C$61,3,FALSE))</f>
        <v>2.1198662341566918</v>
      </c>
    </row>
    <row r="16" spans="1:11" ht="12.75" customHeight="1">
      <c r="B16" s="6"/>
      <c r="C16" s="67"/>
      <c r="D16" s="67"/>
      <c r="E16" s="67"/>
      <c r="F16" s="67"/>
      <c r="G16" s="67"/>
      <c r="H16" s="67"/>
      <c r="I16" s="8"/>
      <c r="J16" s="42"/>
      <c r="K16" s="17"/>
    </row>
    <row r="17" spans="2:11" ht="12.75" customHeight="1" thickBot="1">
      <c r="B17" s="43"/>
      <c r="C17" s="68" t="s">
        <v>40</v>
      </c>
      <c r="D17" s="68"/>
      <c r="E17" s="68"/>
      <c r="F17" s="68"/>
      <c r="G17" s="68"/>
      <c r="H17" s="68"/>
      <c r="I17" s="44"/>
      <c r="J17" s="45">
        <f>SUM(J11:J15)</f>
        <v>16.09</v>
      </c>
      <c r="K17" s="38">
        <f>J17*(VLOOKUP(OpdateretÅrstal,'Prisliste tillæg'!$A$4:$C$61,3,FALSE)/VLOOKUP(Produktionsår,'Prisliste tillæg'!$A$5:$C$61,3,FALSE))</f>
        <v>19.490655832903528</v>
      </c>
    </row>
    <row r="18" spans="2:11" ht="12.75" customHeight="1"/>
    <row r="19" spans="2:11" ht="12.75" customHeight="1"/>
  </sheetData>
  <mergeCells count="11">
    <mergeCell ref="C14:H14"/>
    <mergeCell ref="C15:H15"/>
    <mergeCell ref="C16:H16"/>
    <mergeCell ref="C17:H17"/>
    <mergeCell ref="A1:K1"/>
    <mergeCell ref="C13:H13"/>
    <mergeCell ref="C10:H10"/>
    <mergeCell ref="C11:H11"/>
    <mergeCell ref="C12:H12"/>
    <mergeCell ref="B6:K6"/>
    <mergeCell ref="B7:K8"/>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tabColor rgb="FFFF0000"/>
  </sheetPr>
  <dimension ref="A1:K17"/>
  <sheetViews>
    <sheetView workbookViewId="0">
      <selection sqref="A1:K1"/>
    </sheetView>
  </sheetViews>
  <sheetFormatPr defaultRowHeight="12.75"/>
  <cols>
    <col min="9" max="10" width="10.5" bestFit="1" customWidth="1"/>
    <col min="11" max="11" width="12" bestFit="1" customWidth="1"/>
  </cols>
  <sheetData>
    <row r="1" spans="1:11" ht="13.5" thickBot="1">
      <c r="A1" s="69" t="s">
        <v>41</v>
      </c>
      <c r="B1" s="70"/>
      <c r="C1" s="70"/>
      <c r="D1" s="70"/>
      <c r="E1" s="70"/>
      <c r="F1" s="70"/>
      <c r="G1" s="70"/>
      <c r="H1" s="70"/>
      <c r="I1" s="70"/>
      <c r="J1" s="70"/>
      <c r="K1" s="71"/>
    </row>
    <row r="3" spans="1:11">
      <c r="C3" s="24" t="s">
        <v>23</v>
      </c>
      <c r="D3" s="23">
        <v>2014</v>
      </c>
      <c r="E3" t="s">
        <v>24</v>
      </c>
    </row>
    <row r="6" spans="1:11" ht="13.5" thickBot="1">
      <c r="B6" s="83" t="s">
        <v>25</v>
      </c>
      <c r="C6" s="83"/>
      <c r="D6" s="83"/>
      <c r="E6" s="83"/>
      <c r="F6" s="83"/>
      <c r="G6" s="83"/>
      <c r="H6" s="83"/>
      <c r="I6" s="83"/>
      <c r="J6" s="83"/>
      <c r="K6" s="83"/>
    </row>
    <row r="7" spans="1:11" ht="12.75" customHeight="1">
      <c r="B7" s="76" t="s">
        <v>42</v>
      </c>
      <c r="C7" s="77"/>
      <c r="D7" s="77"/>
      <c r="E7" s="77"/>
      <c r="F7" s="77"/>
      <c r="G7" s="77"/>
      <c r="H7" s="77"/>
      <c r="I7" s="77"/>
      <c r="J7" s="77"/>
      <c r="K7" s="78"/>
    </row>
    <row r="8" spans="1:11" ht="13.5" thickBot="1">
      <c r="B8" s="79"/>
      <c r="C8" s="80"/>
      <c r="D8" s="80"/>
      <c r="E8" s="80"/>
      <c r="F8" s="80"/>
      <c r="G8" s="80"/>
      <c r="H8" s="80"/>
      <c r="I8" s="80"/>
      <c r="J8" s="81"/>
      <c r="K8" s="82"/>
    </row>
    <row r="9" spans="1:11">
      <c r="B9" s="29"/>
      <c r="C9" s="14"/>
      <c r="D9" s="14"/>
      <c r="E9" s="14"/>
      <c r="F9" s="14"/>
      <c r="G9" s="14"/>
      <c r="H9" s="14"/>
      <c r="I9" s="29">
        <f>D3</f>
        <v>2014</v>
      </c>
      <c r="J9" s="31"/>
      <c r="K9" s="34">
        <f>OpdateretÅrstal</f>
        <v>2023</v>
      </c>
    </row>
    <row r="10" spans="1:11" ht="13.5" thickBot="1">
      <c r="B10" s="9" t="s">
        <v>27</v>
      </c>
      <c r="C10" s="73" t="s">
        <v>28</v>
      </c>
      <c r="D10" s="73"/>
      <c r="E10" s="73"/>
      <c r="F10" s="73"/>
      <c r="G10" s="73"/>
      <c r="H10" s="74"/>
      <c r="I10" s="33" t="s">
        <v>12</v>
      </c>
      <c r="J10" s="36" t="s">
        <v>29</v>
      </c>
      <c r="K10" s="34" t="s">
        <v>12</v>
      </c>
    </row>
    <row r="11" spans="1:11" ht="25.5" customHeight="1">
      <c r="B11" s="6" t="s">
        <v>43</v>
      </c>
      <c r="C11" s="72" t="s">
        <v>44</v>
      </c>
      <c r="D11" s="72"/>
      <c r="E11" s="72"/>
      <c r="F11" s="72"/>
      <c r="G11" s="72"/>
      <c r="H11" s="72"/>
      <c r="I11" s="7">
        <v>19.010000000000002</v>
      </c>
      <c r="J11" s="11">
        <f>I11</f>
        <v>19.010000000000002</v>
      </c>
      <c r="K11" s="48">
        <f>J11*(VLOOKUP(OpdateretÅrstal,'Prisliste tillæg'!$A$4:$C$61,3,FALSE)/VLOOKUP(Produktionsår,'Prisliste tillæg'!$A$5:$C$61,3,FALSE))</f>
        <v>23.027804063610695</v>
      </c>
    </row>
    <row r="12" spans="1:11">
      <c r="B12" s="6" t="s">
        <v>32</v>
      </c>
      <c r="C12" s="72" t="s">
        <v>33</v>
      </c>
      <c r="D12" s="72"/>
      <c r="E12" s="72"/>
      <c r="F12" s="72"/>
      <c r="G12" s="72"/>
      <c r="H12" s="72"/>
      <c r="I12" s="7">
        <v>6.42</v>
      </c>
      <c r="J12" s="10"/>
      <c r="K12" s="48">
        <f>J12*(VLOOKUP(OpdateretÅrstal,'Prisliste tillæg'!$A$4:$C$61,3,FALSE)/VLOOKUP(Produktionsår,'Prisliste tillæg'!$A$5:$C$61,3,FALSE))</f>
        <v>0</v>
      </c>
    </row>
    <row r="13" spans="1:11" ht="12.75" customHeight="1">
      <c r="B13" s="6" t="s">
        <v>34</v>
      </c>
      <c r="C13" s="72" t="s">
        <v>35</v>
      </c>
      <c r="D13" s="72"/>
      <c r="E13" s="72"/>
      <c r="F13" s="72"/>
      <c r="G13" s="72"/>
      <c r="H13" s="72"/>
      <c r="I13" s="7">
        <v>5.15</v>
      </c>
      <c r="J13" s="10"/>
      <c r="K13" s="48">
        <f>J13*(VLOOKUP(OpdateretÅrstal,'Prisliste tillæg'!$A$4:$C$61,3,FALSE)/VLOOKUP(Produktionsår,'Prisliste tillæg'!$A$5:$C$61,3,FALSE))</f>
        <v>0</v>
      </c>
    </row>
    <row r="14" spans="1:11" ht="12.75" customHeight="1">
      <c r="B14" s="6"/>
      <c r="C14" s="67"/>
      <c r="D14" s="67"/>
      <c r="E14" s="67"/>
      <c r="F14" s="67"/>
      <c r="G14" s="67"/>
      <c r="H14" s="67"/>
      <c r="I14" s="8"/>
      <c r="J14" s="12"/>
      <c r="K14" s="48"/>
    </row>
    <row r="15" spans="1:11" ht="12.75" customHeight="1" thickBot="1">
      <c r="B15" s="43"/>
      <c r="C15" s="68" t="s">
        <v>40</v>
      </c>
      <c r="D15" s="68"/>
      <c r="E15" s="68"/>
      <c r="F15" s="68"/>
      <c r="G15" s="68"/>
      <c r="H15" s="68"/>
      <c r="I15" s="44"/>
      <c r="J15" s="47">
        <f>SUM(J11:J13)</f>
        <v>19.010000000000002</v>
      </c>
      <c r="K15" s="49">
        <f>J15*(VLOOKUP(OpdateretÅrstal,'Prisliste tillæg'!$A$4:$C$61,3,FALSE)/VLOOKUP(Produktionsår,'Prisliste tillæg'!$A$5:$C$61,3,FALSE))</f>
        <v>23.027804063610695</v>
      </c>
    </row>
    <row r="16" spans="1:11" ht="12.75" customHeight="1"/>
    <row r="17" ht="12.75" customHeight="1"/>
  </sheetData>
  <mergeCells count="9">
    <mergeCell ref="C13:H13"/>
    <mergeCell ref="C14:H14"/>
    <mergeCell ref="C15:H15"/>
    <mergeCell ref="C12:H12"/>
    <mergeCell ref="A1:K1"/>
    <mergeCell ref="C10:H10"/>
    <mergeCell ref="C11:H11"/>
    <mergeCell ref="B6:K6"/>
    <mergeCell ref="B7:K8"/>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tabColor rgb="FFFF0000"/>
  </sheetPr>
  <dimension ref="A1:K15"/>
  <sheetViews>
    <sheetView workbookViewId="0">
      <selection activeCell="A14" sqref="A14:XFD15"/>
    </sheetView>
  </sheetViews>
  <sheetFormatPr defaultRowHeight="12.75"/>
  <cols>
    <col min="9" max="9" width="9.5" customWidth="1"/>
    <col min="10" max="11" width="10.5" customWidth="1"/>
  </cols>
  <sheetData>
    <row r="1" spans="1:11" ht="13.5" thickBot="1">
      <c r="A1" s="69" t="s">
        <v>45</v>
      </c>
      <c r="B1" s="70"/>
      <c r="C1" s="70"/>
      <c r="D1" s="70"/>
      <c r="E1" s="70"/>
      <c r="F1" s="70"/>
      <c r="G1" s="70"/>
      <c r="H1" s="70"/>
      <c r="I1" s="70"/>
      <c r="J1" s="70"/>
      <c r="K1" s="71"/>
    </row>
    <row r="3" spans="1:11">
      <c r="C3" s="24" t="s">
        <v>23</v>
      </c>
      <c r="D3" s="23">
        <v>2014</v>
      </c>
      <c r="E3" t="s">
        <v>24</v>
      </c>
    </row>
    <row r="6" spans="1:11" ht="13.5" thickBot="1">
      <c r="B6" s="83" t="s">
        <v>25</v>
      </c>
      <c r="C6" s="83"/>
      <c r="D6" s="83"/>
      <c r="E6" s="83"/>
      <c r="F6" s="83"/>
      <c r="G6" s="83"/>
      <c r="H6" s="83"/>
      <c r="I6" s="83"/>
      <c r="J6" s="83"/>
      <c r="K6" s="83"/>
    </row>
    <row r="7" spans="1:11" ht="12.75" customHeight="1">
      <c r="B7" s="76" t="s">
        <v>46</v>
      </c>
      <c r="C7" s="77"/>
      <c r="D7" s="77"/>
      <c r="E7" s="77"/>
      <c r="F7" s="77"/>
      <c r="G7" s="77"/>
      <c r="H7" s="77"/>
      <c r="I7" s="77"/>
      <c r="J7" s="77"/>
      <c r="K7" s="78"/>
    </row>
    <row r="8" spans="1:11" ht="13.5" thickBot="1">
      <c r="B8" s="79"/>
      <c r="C8" s="80"/>
      <c r="D8" s="80"/>
      <c r="E8" s="80"/>
      <c r="F8" s="80"/>
      <c r="G8" s="80"/>
      <c r="H8" s="80"/>
      <c r="I8" s="80"/>
      <c r="J8" s="81"/>
      <c r="K8" s="82"/>
    </row>
    <row r="9" spans="1:11">
      <c r="B9" s="29"/>
      <c r="C9" s="14"/>
      <c r="D9" s="14"/>
      <c r="E9" s="14"/>
      <c r="F9" s="14"/>
      <c r="G9" s="14"/>
      <c r="H9" s="14"/>
      <c r="I9" s="29">
        <f>D3</f>
        <v>2014</v>
      </c>
      <c r="J9" s="31"/>
      <c r="K9" s="34">
        <f>OpdateretÅrstal</f>
        <v>2023</v>
      </c>
    </row>
    <row r="10" spans="1:11" ht="13.5" thickBot="1">
      <c r="B10" s="9" t="s">
        <v>27</v>
      </c>
      <c r="C10" s="73" t="s">
        <v>28</v>
      </c>
      <c r="D10" s="73"/>
      <c r="E10" s="73"/>
      <c r="F10" s="73"/>
      <c r="G10" s="73"/>
      <c r="H10" s="74"/>
      <c r="I10" s="33" t="s">
        <v>12</v>
      </c>
      <c r="J10" s="36" t="s">
        <v>29</v>
      </c>
      <c r="K10" s="34" t="s">
        <v>12</v>
      </c>
    </row>
    <row r="11" spans="1:11" ht="25.5" customHeight="1">
      <c r="B11" s="5" t="s">
        <v>47</v>
      </c>
      <c r="C11" s="84" t="s">
        <v>48</v>
      </c>
      <c r="D11" s="84"/>
      <c r="E11" s="84"/>
      <c r="F11" s="84"/>
      <c r="G11" s="84"/>
      <c r="H11" s="84"/>
      <c r="I11" s="39">
        <v>10.53</v>
      </c>
      <c r="J11" s="46">
        <f>I11</f>
        <v>10.53</v>
      </c>
      <c r="K11" s="37">
        <f>J11*(VLOOKUP(OpdateretÅrstal,'Prisliste tillæg'!$A$4:$C$61,3,FALSE)/VLOOKUP(Produktionsår,'Prisliste tillæg'!$A$5:$C$61,3,FALSE))</f>
        <v>12.755537968954267</v>
      </c>
    </row>
    <row r="12" spans="1:11">
      <c r="B12" s="6" t="s">
        <v>32</v>
      </c>
      <c r="C12" s="72" t="s">
        <v>33</v>
      </c>
      <c r="D12" s="72"/>
      <c r="E12" s="72"/>
      <c r="F12" s="72"/>
      <c r="G12" s="72"/>
      <c r="H12" s="72"/>
      <c r="I12" s="7">
        <v>6.42</v>
      </c>
      <c r="J12" s="10"/>
      <c r="K12" s="48">
        <f>J12*(VLOOKUP(OpdateretÅrstal,'Prisliste tillæg'!$A$4:$C$61,3,FALSE)/VLOOKUP(Produktionsår,'Prisliste tillæg'!$A$5:$C$61,3,FALSE))</f>
        <v>0</v>
      </c>
    </row>
    <row r="13" spans="1:11" ht="12.75" customHeight="1">
      <c r="B13" s="6" t="s">
        <v>34</v>
      </c>
      <c r="C13" s="72" t="s">
        <v>35</v>
      </c>
      <c r="D13" s="72"/>
      <c r="E13" s="72"/>
      <c r="F13" s="72"/>
      <c r="G13" s="72"/>
      <c r="H13" s="72"/>
      <c r="I13" s="7">
        <v>5.15</v>
      </c>
      <c r="J13" s="10"/>
      <c r="K13" s="48">
        <f>J13*(VLOOKUP(OpdateretÅrstal,'Prisliste tillæg'!$A$4:$C$61,3,FALSE)/VLOOKUP(Produktionsår,'Prisliste tillæg'!$A$5:$C$61,3,FALSE))</f>
        <v>0</v>
      </c>
    </row>
    <row r="14" spans="1:11">
      <c r="B14" s="6"/>
      <c r="C14" s="67"/>
      <c r="D14" s="67"/>
      <c r="E14" s="67"/>
      <c r="F14" s="67"/>
      <c r="G14" s="67"/>
      <c r="H14" s="67"/>
      <c r="I14" s="8"/>
      <c r="J14" s="12"/>
      <c r="K14" s="48"/>
    </row>
    <row r="15" spans="1:11" ht="13.5" thickBot="1">
      <c r="B15" s="43"/>
      <c r="C15" s="68" t="s">
        <v>40</v>
      </c>
      <c r="D15" s="68"/>
      <c r="E15" s="68"/>
      <c r="F15" s="68"/>
      <c r="G15" s="68"/>
      <c r="H15" s="68"/>
      <c r="I15" s="44"/>
      <c r="J15" s="47">
        <f>SUM(J11:J13)</f>
        <v>10.53</v>
      </c>
      <c r="K15" s="49">
        <f>J15*(VLOOKUP(OpdateretÅrstal,'Prisliste tillæg'!$A$4:$C$61,3,FALSE)/VLOOKUP(Produktionsår,'Prisliste tillæg'!$A$5:$C$61,3,FALSE))</f>
        <v>12.755537968954267</v>
      </c>
    </row>
  </sheetData>
  <mergeCells count="9">
    <mergeCell ref="C14:H14"/>
    <mergeCell ref="C15:H15"/>
    <mergeCell ref="C12:H12"/>
    <mergeCell ref="C13:H13"/>
    <mergeCell ref="A1:K1"/>
    <mergeCell ref="C10:H10"/>
    <mergeCell ref="C11:H11"/>
    <mergeCell ref="B6:K6"/>
    <mergeCell ref="B7:K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tabColor rgb="FFFF0000"/>
  </sheetPr>
  <dimension ref="A1:K16"/>
  <sheetViews>
    <sheetView workbookViewId="0">
      <selection activeCell="A15" sqref="A15:XFD15"/>
    </sheetView>
  </sheetViews>
  <sheetFormatPr defaultRowHeight="12.75"/>
  <cols>
    <col min="9" max="9" width="9.5" bestFit="1" customWidth="1"/>
    <col min="10" max="11" width="10.5" bestFit="1" customWidth="1"/>
  </cols>
  <sheetData>
    <row r="1" spans="1:11" ht="13.5" thickBot="1">
      <c r="A1" s="69" t="s">
        <v>49</v>
      </c>
      <c r="B1" s="70"/>
      <c r="C1" s="70"/>
      <c r="D1" s="70"/>
      <c r="E1" s="70"/>
      <c r="F1" s="70"/>
      <c r="G1" s="70"/>
      <c r="H1" s="70"/>
      <c r="I1" s="70"/>
      <c r="J1" s="70"/>
      <c r="K1" s="71"/>
    </row>
    <row r="3" spans="1:11">
      <c r="C3" s="24" t="s">
        <v>23</v>
      </c>
      <c r="D3" s="23">
        <v>2014</v>
      </c>
      <c r="E3" t="s">
        <v>24</v>
      </c>
    </row>
    <row r="6" spans="1:11" ht="13.5" thickBot="1">
      <c r="B6" s="83" t="s">
        <v>25</v>
      </c>
      <c r="C6" s="83"/>
      <c r="D6" s="83"/>
      <c r="E6" s="83"/>
      <c r="F6" s="83"/>
      <c r="G6" s="83"/>
      <c r="H6" s="83"/>
      <c r="I6" s="83"/>
      <c r="J6" s="83"/>
      <c r="K6" s="83"/>
    </row>
    <row r="7" spans="1:11" ht="12.75" customHeight="1">
      <c r="B7" s="76" t="s">
        <v>50</v>
      </c>
      <c r="C7" s="77"/>
      <c r="D7" s="77"/>
      <c r="E7" s="77"/>
      <c r="F7" s="77"/>
      <c r="G7" s="77"/>
      <c r="H7" s="77"/>
      <c r="I7" s="77"/>
      <c r="J7" s="77"/>
      <c r="K7" s="78"/>
    </row>
    <row r="8" spans="1:11" ht="13.5" thickBot="1">
      <c r="B8" s="79"/>
      <c r="C8" s="80"/>
      <c r="D8" s="80"/>
      <c r="E8" s="80"/>
      <c r="F8" s="80"/>
      <c r="G8" s="80"/>
      <c r="H8" s="80"/>
      <c r="I8" s="80"/>
      <c r="J8" s="81"/>
      <c r="K8" s="82"/>
    </row>
    <row r="9" spans="1:11">
      <c r="B9" s="29"/>
      <c r="C9" s="14"/>
      <c r="D9" s="14"/>
      <c r="E9" s="14"/>
      <c r="F9" s="14"/>
      <c r="G9" s="14"/>
      <c r="H9" s="14"/>
      <c r="I9" s="29">
        <f>D3</f>
        <v>2014</v>
      </c>
      <c r="J9" s="31"/>
      <c r="K9" s="34">
        <f>OpdateretÅrstal</f>
        <v>2023</v>
      </c>
    </row>
    <row r="10" spans="1:11" ht="13.5" thickBot="1">
      <c r="B10" s="9" t="s">
        <v>27</v>
      </c>
      <c r="C10" s="73" t="s">
        <v>28</v>
      </c>
      <c r="D10" s="73"/>
      <c r="E10" s="73"/>
      <c r="F10" s="73"/>
      <c r="G10" s="73"/>
      <c r="H10" s="74"/>
      <c r="I10" s="33" t="s">
        <v>12</v>
      </c>
      <c r="J10" s="36" t="s">
        <v>29</v>
      </c>
      <c r="K10" s="34" t="s">
        <v>12</v>
      </c>
    </row>
    <row r="11" spans="1:11" ht="25.5" customHeight="1">
      <c r="B11" s="5" t="s">
        <v>47</v>
      </c>
      <c r="C11" s="84" t="s">
        <v>48</v>
      </c>
      <c r="D11" s="84"/>
      <c r="E11" s="84"/>
      <c r="F11" s="84"/>
      <c r="G11" s="84"/>
      <c r="H11" s="84"/>
      <c r="I11" s="39">
        <v>10.53</v>
      </c>
      <c r="J11" s="46">
        <f>I11</f>
        <v>10.53</v>
      </c>
      <c r="K11" s="37">
        <f>J11*(VLOOKUP(OpdateretÅrstal,'Prisliste tillæg'!$A$4:$C$61,3,FALSE)/VLOOKUP(Produktionsår,'Prisliste tillæg'!$A$5:$C$61,3,FALSE))</f>
        <v>12.755537968954267</v>
      </c>
    </row>
    <row r="12" spans="1:11">
      <c r="B12" s="6" t="s">
        <v>32</v>
      </c>
      <c r="C12" s="72" t="s">
        <v>33</v>
      </c>
      <c r="D12" s="72"/>
      <c r="E12" s="72"/>
      <c r="F12" s="72"/>
      <c r="G12" s="72"/>
      <c r="H12" s="72"/>
      <c r="I12" s="7">
        <v>6.42</v>
      </c>
      <c r="J12" s="10"/>
      <c r="K12" s="48">
        <f>J12*(VLOOKUP(OpdateretÅrstal,'Prisliste tillæg'!$A$4:$C$61,3,FALSE)/VLOOKUP(Produktionsår,'Prisliste tillæg'!$A$5:$C$61,3,FALSE))</f>
        <v>0</v>
      </c>
    </row>
    <row r="13" spans="1:11" ht="12.75" customHeight="1">
      <c r="B13" s="6" t="s">
        <v>34</v>
      </c>
      <c r="C13" s="72" t="s">
        <v>35</v>
      </c>
      <c r="D13" s="72"/>
      <c r="E13" s="72"/>
      <c r="F13" s="72"/>
      <c r="G13" s="72"/>
      <c r="H13" s="72"/>
      <c r="I13" s="7">
        <v>5.15</v>
      </c>
      <c r="J13" s="10"/>
      <c r="K13" s="48">
        <f>J13*(VLOOKUP(OpdateretÅrstal,'Prisliste tillæg'!$A$4:$C$61,3,FALSE)/VLOOKUP(Produktionsår,'Prisliste tillæg'!$A$5:$C$61,3,FALSE))</f>
        <v>0</v>
      </c>
    </row>
    <row r="14" spans="1:11" ht="25.5" customHeight="1">
      <c r="B14" s="6" t="s">
        <v>36</v>
      </c>
      <c r="C14" s="66" t="s">
        <v>37</v>
      </c>
      <c r="D14" s="66"/>
      <c r="E14" s="66"/>
      <c r="F14" s="66"/>
      <c r="G14" s="66"/>
      <c r="H14" s="66"/>
      <c r="I14" s="7">
        <v>1.75</v>
      </c>
      <c r="J14" s="10">
        <f>I14</f>
        <v>1.75</v>
      </c>
      <c r="K14" s="48">
        <f>J14*(VLOOKUP(OpdateretÅrstal,'Prisliste tillæg'!$A$4:$C$61,3,FALSE)/VLOOKUP(Produktionsår,'Prisliste tillæg'!$A$5:$C$61,3,FALSE))</f>
        <v>2.1198662341566918</v>
      </c>
    </row>
    <row r="15" spans="1:11">
      <c r="B15" s="6"/>
      <c r="C15" s="67"/>
      <c r="D15" s="67"/>
      <c r="E15" s="67"/>
      <c r="F15" s="67"/>
      <c r="G15" s="67"/>
      <c r="H15" s="67"/>
      <c r="I15" s="8"/>
      <c r="J15" s="12"/>
      <c r="K15" s="48"/>
    </row>
    <row r="16" spans="1:11" ht="13.5" thickBot="1">
      <c r="B16" s="43"/>
      <c r="C16" s="68" t="s">
        <v>40</v>
      </c>
      <c r="D16" s="68"/>
      <c r="E16" s="68"/>
      <c r="F16" s="68"/>
      <c r="G16" s="68"/>
      <c r="H16" s="68"/>
      <c r="I16" s="44"/>
      <c r="J16" s="47">
        <f>SUM(J11:J14)</f>
        <v>12.28</v>
      </c>
      <c r="K16" s="49">
        <f>J16*(VLOOKUP(OpdateretÅrstal,'Prisliste tillæg'!$A$4:$C$61,3,FALSE)/VLOOKUP(Produktionsår,'Prisliste tillæg'!$A$5:$C$61,3,FALSE))</f>
        <v>14.875404203110959</v>
      </c>
    </row>
  </sheetData>
  <mergeCells count="10">
    <mergeCell ref="C16:H16"/>
    <mergeCell ref="C13:H13"/>
    <mergeCell ref="C14:H14"/>
    <mergeCell ref="C15:H15"/>
    <mergeCell ref="C12:H12"/>
    <mergeCell ref="A1:K1"/>
    <mergeCell ref="C10:H10"/>
    <mergeCell ref="C11:H11"/>
    <mergeCell ref="B6:K6"/>
    <mergeCell ref="B7:K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tabColor theme="4"/>
  </sheetPr>
  <dimension ref="A1:K17"/>
  <sheetViews>
    <sheetView workbookViewId="0">
      <selection activeCell="A12" sqref="A12:XFD12"/>
    </sheetView>
  </sheetViews>
  <sheetFormatPr defaultRowHeight="12.75"/>
  <cols>
    <col min="9" max="9" width="9.5" bestFit="1" customWidth="1"/>
    <col min="10" max="11" width="12.125" bestFit="1" customWidth="1"/>
  </cols>
  <sheetData>
    <row r="1" spans="1:11" ht="13.5" thickBot="1">
      <c r="A1" s="85" t="s">
        <v>51</v>
      </c>
      <c r="B1" s="86"/>
      <c r="C1" s="86"/>
      <c r="D1" s="86"/>
      <c r="E1" s="86"/>
      <c r="F1" s="86"/>
      <c r="G1" s="86"/>
      <c r="H1" s="86"/>
      <c r="I1" s="86"/>
      <c r="J1" s="86"/>
      <c r="K1" s="87"/>
    </row>
    <row r="3" spans="1:11">
      <c r="C3" s="24" t="s">
        <v>23</v>
      </c>
      <c r="D3" s="23">
        <v>2014</v>
      </c>
      <c r="E3" t="s">
        <v>24</v>
      </c>
    </row>
    <row r="6" spans="1:11" ht="13.5" thickBot="1">
      <c r="B6" s="88" t="s">
        <v>52</v>
      </c>
      <c r="C6" s="88"/>
      <c r="D6" s="88"/>
      <c r="E6" s="88"/>
      <c r="F6" s="88"/>
      <c r="G6" s="88"/>
      <c r="H6" s="88"/>
      <c r="I6" s="88"/>
      <c r="J6" s="88"/>
      <c r="K6" s="88"/>
    </row>
    <row r="7" spans="1:11" ht="12.75" customHeight="1">
      <c r="B7" s="76" t="s">
        <v>53</v>
      </c>
      <c r="C7" s="77"/>
      <c r="D7" s="77"/>
      <c r="E7" s="77"/>
      <c r="F7" s="77"/>
      <c r="G7" s="77"/>
      <c r="H7" s="77"/>
      <c r="I7" s="77"/>
      <c r="J7" s="77"/>
      <c r="K7" s="78"/>
    </row>
    <row r="8" spans="1:11" ht="13.5" thickBot="1">
      <c r="B8" s="79"/>
      <c r="C8" s="80"/>
      <c r="D8" s="80"/>
      <c r="E8" s="80"/>
      <c r="F8" s="80"/>
      <c r="G8" s="80"/>
      <c r="H8" s="80"/>
      <c r="I8" s="80"/>
      <c r="J8" s="81"/>
      <c r="K8" s="82"/>
    </row>
    <row r="9" spans="1:11">
      <c r="B9" s="29"/>
      <c r="C9" s="14"/>
      <c r="D9" s="14"/>
      <c r="E9" s="14"/>
      <c r="F9" s="14"/>
      <c r="G9" s="14"/>
      <c r="H9" s="14"/>
      <c r="I9" s="29">
        <f>D3</f>
        <v>2014</v>
      </c>
      <c r="J9" s="31"/>
      <c r="K9" s="34">
        <f>OpdateretÅrstal</f>
        <v>2023</v>
      </c>
    </row>
    <row r="10" spans="1:11" ht="13.5" thickBot="1">
      <c r="B10" s="9" t="s">
        <v>27</v>
      </c>
      <c r="C10" s="73" t="s">
        <v>28</v>
      </c>
      <c r="D10" s="73"/>
      <c r="E10" s="73"/>
      <c r="F10" s="73"/>
      <c r="G10" s="73"/>
      <c r="H10" s="74"/>
      <c r="I10" s="33" t="s">
        <v>12</v>
      </c>
      <c r="J10" s="36" t="s">
        <v>29</v>
      </c>
      <c r="K10" s="34" t="s">
        <v>12</v>
      </c>
    </row>
    <row r="11" spans="1:11" ht="24.75" customHeight="1">
      <c r="B11" s="6" t="s">
        <v>54</v>
      </c>
      <c r="C11" s="72" t="s">
        <v>31</v>
      </c>
      <c r="D11" s="72"/>
      <c r="E11" s="72"/>
      <c r="F11" s="72"/>
      <c r="G11" s="72"/>
      <c r="H11" s="72"/>
      <c r="I11" s="7">
        <v>11.56</v>
      </c>
      <c r="J11" s="10">
        <f>I11</f>
        <v>11.56</v>
      </c>
      <c r="K11" s="48">
        <f>J11*(VLOOKUP(OpdateretÅrstal,'Prisliste tillæg'!$A$4:$C$61,3,FALSE)/VLOOKUP(Produktionsår,'Prisliste tillæg'!$A$5:$C$61,3,FALSE))</f>
        <v>14.003230666772206</v>
      </c>
    </row>
    <row r="12" spans="1:11">
      <c r="B12" s="6" t="s">
        <v>55</v>
      </c>
      <c r="C12" s="72" t="s">
        <v>33</v>
      </c>
      <c r="D12" s="72"/>
      <c r="E12" s="72"/>
      <c r="F12" s="72"/>
      <c r="G12" s="72"/>
      <c r="H12" s="72"/>
      <c r="I12" s="7">
        <v>6.42</v>
      </c>
      <c r="J12" s="10"/>
      <c r="K12" s="48">
        <f>J12*(VLOOKUP(OpdateretÅrstal,'Prisliste tillæg'!$A$4:$C$61,3,FALSE)/VLOOKUP(Produktionsår,'Prisliste tillæg'!$A$5:$C$61,3,FALSE))</f>
        <v>0</v>
      </c>
    </row>
    <row r="13" spans="1:11" ht="12.75" customHeight="1">
      <c r="B13" s="6" t="s">
        <v>34</v>
      </c>
      <c r="C13" s="72" t="s">
        <v>35</v>
      </c>
      <c r="D13" s="72"/>
      <c r="E13" s="72"/>
      <c r="F13" s="72"/>
      <c r="G13" s="72"/>
      <c r="H13" s="72"/>
      <c r="I13" s="7">
        <v>5.15</v>
      </c>
      <c r="J13" s="10"/>
      <c r="K13" s="48">
        <f>J13*(VLOOKUP(OpdateretÅrstal,'Prisliste tillæg'!$A$4:$C$61,3,FALSE)/VLOOKUP(Produktionsår,'Prisliste tillæg'!$A$5:$C$61,3,FALSE))</f>
        <v>0</v>
      </c>
    </row>
    <row r="14" spans="1:11" ht="25.5" customHeight="1">
      <c r="B14" s="6" t="s">
        <v>36</v>
      </c>
      <c r="C14" s="66" t="s">
        <v>37</v>
      </c>
      <c r="D14" s="66"/>
      <c r="E14" s="66"/>
      <c r="F14" s="66"/>
      <c r="G14" s="66"/>
      <c r="H14" s="66"/>
      <c r="I14" s="7">
        <v>1.75</v>
      </c>
      <c r="J14" s="10">
        <f>I14</f>
        <v>1.75</v>
      </c>
      <c r="K14" s="48">
        <f>J14*(VLOOKUP(OpdateretÅrstal,'Prisliste tillæg'!$A$4:$C$61,3,FALSE)/VLOOKUP(Produktionsår,'Prisliste tillæg'!$A$5:$C$61,3,FALSE))</f>
        <v>2.1198662341566918</v>
      </c>
    </row>
    <row r="15" spans="1:11" ht="24.75" customHeight="1">
      <c r="B15" s="6" t="s">
        <v>38</v>
      </c>
      <c r="C15" s="66" t="s">
        <v>39</v>
      </c>
      <c r="D15" s="66"/>
      <c r="E15" s="66"/>
      <c r="F15" s="66"/>
      <c r="G15" s="66"/>
      <c r="H15" s="66"/>
      <c r="I15" s="7">
        <v>1.75</v>
      </c>
      <c r="J15" s="18">
        <f>I15</f>
        <v>1.75</v>
      </c>
      <c r="K15" s="48">
        <f>J15*(VLOOKUP(OpdateretÅrstal,'Prisliste tillæg'!$A$4:$C$61,3,FALSE)/VLOOKUP(Produktionsår,'Prisliste tillæg'!$A$5:$C$61,3,FALSE))</f>
        <v>2.1198662341566918</v>
      </c>
    </row>
    <row r="16" spans="1:11">
      <c r="B16" s="6"/>
      <c r="C16" s="67"/>
      <c r="D16" s="67"/>
      <c r="E16" s="67"/>
      <c r="F16" s="67"/>
      <c r="G16" s="67"/>
      <c r="H16" s="67"/>
      <c r="I16" s="8"/>
      <c r="J16" s="12"/>
      <c r="K16" s="48"/>
    </row>
    <row r="17" spans="2:11" ht="13.5" thickBot="1">
      <c r="B17" s="43"/>
      <c r="C17" s="68" t="s">
        <v>40</v>
      </c>
      <c r="D17" s="68"/>
      <c r="E17" s="68"/>
      <c r="F17" s="68"/>
      <c r="G17" s="68"/>
      <c r="H17" s="68"/>
      <c r="I17" s="44"/>
      <c r="J17" s="47">
        <f>SUM(J11:J15)</f>
        <v>15.06</v>
      </c>
      <c r="K17" s="49">
        <f>J17*(VLOOKUP(OpdateretÅrstal,'Prisliste tillæg'!$A$4:$C$61,3,FALSE)/VLOOKUP(Produktionsår,'Prisliste tillæg'!$A$5:$C$61,3,FALSE))</f>
        <v>18.242963135085589</v>
      </c>
    </row>
  </sheetData>
  <mergeCells count="11">
    <mergeCell ref="C17:H17"/>
    <mergeCell ref="C13:H13"/>
    <mergeCell ref="C14:H14"/>
    <mergeCell ref="C15:H15"/>
    <mergeCell ref="C16:H16"/>
    <mergeCell ref="C12:H12"/>
    <mergeCell ref="A1:K1"/>
    <mergeCell ref="C10:H10"/>
    <mergeCell ref="C11:H11"/>
    <mergeCell ref="B6:K6"/>
    <mergeCell ref="B7:K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tabColor theme="4"/>
  </sheetPr>
  <dimension ref="A1:K15"/>
  <sheetViews>
    <sheetView workbookViewId="0">
      <selection activeCell="A14" sqref="A14:XFD15"/>
    </sheetView>
  </sheetViews>
  <sheetFormatPr defaultRowHeight="12.75"/>
  <cols>
    <col min="9" max="9" width="9.5" bestFit="1" customWidth="1"/>
    <col min="10" max="11" width="12.125" bestFit="1" customWidth="1"/>
  </cols>
  <sheetData>
    <row r="1" spans="1:11" ht="13.5" thickBot="1">
      <c r="A1" s="85" t="s">
        <v>56</v>
      </c>
      <c r="B1" s="86"/>
      <c r="C1" s="86"/>
      <c r="D1" s="86"/>
      <c r="E1" s="86"/>
      <c r="F1" s="86"/>
      <c r="G1" s="86"/>
      <c r="H1" s="86"/>
      <c r="I1" s="86"/>
      <c r="J1" s="86"/>
      <c r="K1" s="87"/>
    </row>
    <row r="3" spans="1:11">
      <c r="C3" s="24" t="s">
        <v>23</v>
      </c>
      <c r="D3" s="23">
        <v>2014</v>
      </c>
      <c r="E3" t="s">
        <v>24</v>
      </c>
    </row>
    <row r="6" spans="1:11" ht="13.5" thickBot="1">
      <c r="B6" s="88" t="s">
        <v>52</v>
      </c>
      <c r="C6" s="88"/>
      <c r="D6" s="88"/>
      <c r="E6" s="88"/>
      <c r="F6" s="88"/>
      <c r="G6" s="88"/>
      <c r="H6" s="88"/>
      <c r="I6" s="88"/>
      <c r="J6" s="88"/>
      <c r="K6" s="88"/>
    </row>
    <row r="7" spans="1:11" ht="12.75" customHeight="1">
      <c r="B7" s="76" t="s">
        <v>42</v>
      </c>
      <c r="C7" s="77"/>
      <c r="D7" s="77"/>
      <c r="E7" s="77"/>
      <c r="F7" s="77"/>
      <c r="G7" s="77"/>
      <c r="H7" s="77"/>
      <c r="I7" s="77"/>
      <c r="J7" s="77"/>
      <c r="K7" s="78"/>
    </row>
    <row r="8" spans="1:11" ht="13.5" thickBot="1">
      <c r="B8" s="79"/>
      <c r="C8" s="80"/>
      <c r="D8" s="80"/>
      <c r="E8" s="80"/>
      <c r="F8" s="80"/>
      <c r="G8" s="80"/>
      <c r="H8" s="80"/>
      <c r="I8" s="80"/>
      <c r="J8" s="81"/>
      <c r="K8" s="82"/>
    </row>
    <row r="9" spans="1:11">
      <c r="B9" s="29"/>
      <c r="C9" s="14"/>
      <c r="D9" s="14"/>
      <c r="E9" s="14"/>
      <c r="F9" s="14"/>
      <c r="G9" s="14"/>
      <c r="H9" s="14"/>
      <c r="I9" s="29">
        <f>D3</f>
        <v>2014</v>
      </c>
      <c r="J9" s="31"/>
      <c r="K9" s="34">
        <f>OpdateretÅrstal</f>
        <v>2023</v>
      </c>
    </row>
    <row r="10" spans="1:11" ht="13.5" thickBot="1">
      <c r="B10" s="9" t="s">
        <v>27</v>
      </c>
      <c r="C10" s="73" t="s">
        <v>28</v>
      </c>
      <c r="D10" s="73"/>
      <c r="E10" s="73"/>
      <c r="F10" s="73"/>
      <c r="G10" s="73"/>
      <c r="H10" s="74"/>
      <c r="I10" s="33" t="s">
        <v>12</v>
      </c>
      <c r="J10" s="36" t="s">
        <v>29</v>
      </c>
      <c r="K10" s="34" t="s">
        <v>12</v>
      </c>
    </row>
    <row r="11" spans="1:11" ht="25.5" customHeight="1">
      <c r="B11" s="6" t="s">
        <v>57</v>
      </c>
      <c r="C11" s="72" t="s">
        <v>44</v>
      </c>
      <c r="D11" s="72"/>
      <c r="E11" s="72"/>
      <c r="F11" s="72"/>
      <c r="G11" s="72"/>
      <c r="H11" s="72"/>
      <c r="I11" s="7">
        <v>17.559999999999999</v>
      </c>
      <c r="J11" s="11">
        <f>I11</f>
        <v>17.559999999999999</v>
      </c>
      <c r="K11" s="48">
        <f>J11*(VLOOKUP(OpdateretÅrstal,'Prisliste tillæg'!$A$4:$C$61,3,FALSE)/VLOOKUP(Produktionsår,'Prisliste tillæg'!$A$5:$C$61,3,FALSE))</f>
        <v>21.271343469595148</v>
      </c>
    </row>
    <row r="12" spans="1:11">
      <c r="B12" s="6" t="s">
        <v>55</v>
      </c>
      <c r="C12" s="72" t="s">
        <v>33</v>
      </c>
      <c r="D12" s="72"/>
      <c r="E12" s="72"/>
      <c r="F12" s="72"/>
      <c r="G12" s="72"/>
      <c r="H12" s="72"/>
      <c r="I12" s="7">
        <v>6.42</v>
      </c>
      <c r="J12" s="10"/>
      <c r="K12" s="48">
        <f>J12*(VLOOKUP(OpdateretÅrstal,'Prisliste tillæg'!$A$4:$C$61,3,FALSE)/VLOOKUP(Produktionsår,'Prisliste tillæg'!$A$5:$C$61,3,FALSE))</f>
        <v>0</v>
      </c>
    </row>
    <row r="13" spans="1:11" ht="12.75" customHeight="1">
      <c r="B13" s="6" t="s">
        <v>34</v>
      </c>
      <c r="C13" s="72" t="s">
        <v>35</v>
      </c>
      <c r="D13" s="72"/>
      <c r="E13" s="72"/>
      <c r="F13" s="72"/>
      <c r="G13" s="72"/>
      <c r="H13" s="72"/>
      <c r="I13" s="7">
        <v>5.15</v>
      </c>
      <c r="J13" s="10"/>
      <c r="K13" s="48">
        <f>J13*(VLOOKUP(OpdateretÅrstal,'Prisliste tillæg'!$A$4:$C$61,3,FALSE)/VLOOKUP(Produktionsår,'Prisliste tillæg'!$A$5:$C$61,3,FALSE))</f>
        <v>0</v>
      </c>
    </row>
    <row r="14" spans="1:11">
      <c r="B14" s="6"/>
      <c r="C14" s="67"/>
      <c r="D14" s="67"/>
      <c r="E14" s="67"/>
      <c r="F14" s="67"/>
      <c r="G14" s="67"/>
      <c r="H14" s="67"/>
      <c r="I14" s="8"/>
      <c r="J14" s="12"/>
      <c r="K14" s="48"/>
    </row>
    <row r="15" spans="1:11" ht="13.5" thickBot="1">
      <c r="B15" s="43"/>
      <c r="C15" s="68" t="s">
        <v>40</v>
      </c>
      <c r="D15" s="68"/>
      <c r="E15" s="68"/>
      <c r="F15" s="68"/>
      <c r="G15" s="68"/>
      <c r="H15" s="68"/>
      <c r="I15" s="44"/>
      <c r="J15" s="47">
        <f>SUM(J11:J13)</f>
        <v>17.559999999999999</v>
      </c>
      <c r="K15" s="49">
        <f>J15*(VLOOKUP(OpdateretÅrstal,'Prisliste tillæg'!$A$4:$C$61,3,FALSE)/VLOOKUP(Produktionsår,'Prisliste tillæg'!$A$5:$C$61,3,FALSE))</f>
        <v>21.271343469595148</v>
      </c>
    </row>
  </sheetData>
  <mergeCells count="9">
    <mergeCell ref="C15:H15"/>
    <mergeCell ref="C13:H13"/>
    <mergeCell ref="C14:H14"/>
    <mergeCell ref="C12:H12"/>
    <mergeCell ref="A1:K1"/>
    <mergeCell ref="C10:H10"/>
    <mergeCell ref="C11:H11"/>
    <mergeCell ref="B6:K6"/>
    <mergeCell ref="B7:K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tabColor theme="4"/>
  </sheetPr>
  <dimension ref="A1:K17"/>
  <sheetViews>
    <sheetView workbookViewId="0">
      <selection sqref="A1:K1"/>
    </sheetView>
  </sheetViews>
  <sheetFormatPr defaultRowHeight="12.75"/>
  <cols>
    <col min="9" max="9" width="10.5" customWidth="1"/>
    <col min="10" max="10" width="12.125" customWidth="1"/>
    <col min="11" max="11" width="12" customWidth="1"/>
  </cols>
  <sheetData>
    <row r="1" spans="1:11" ht="13.5" thickBot="1">
      <c r="A1" s="85" t="s">
        <v>58</v>
      </c>
      <c r="B1" s="86"/>
      <c r="C1" s="86"/>
      <c r="D1" s="86"/>
      <c r="E1" s="86"/>
      <c r="F1" s="86"/>
      <c r="G1" s="86"/>
      <c r="H1" s="86"/>
      <c r="I1" s="86"/>
      <c r="J1" s="86"/>
      <c r="K1" s="87"/>
    </row>
    <row r="3" spans="1:11">
      <c r="C3" s="24" t="s">
        <v>23</v>
      </c>
      <c r="D3" s="23">
        <v>2014</v>
      </c>
      <c r="E3" t="s">
        <v>24</v>
      </c>
    </row>
    <row r="6" spans="1:11" ht="13.5" thickBot="1">
      <c r="B6" s="88" t="s">
        <v>52</v>
      </c>
      <c r="C6" s="88"/>
      <c r="D6" s="88"/>
      <c r="E6" s="88"/>
      <c r="F6" s="88"/>
      <c r="G6" s="88"/>
      <c r="H6" s="88"/>
      <c r="I6" s="88"/>
      <c r="J6" s="88"/>
      <c r="K6" s="88"/>
    </row>
    <row r="7" spans="1:11" ht="12.75" customHeight="1">
      <c r="B7" s="95" t="s">
        <v>59</v>
      </c>
      <c r="C7" s="96"/>
      <c r="D7" s="96"/>
      <c r="E7" s="96"/>
      <c r="F7" s="96"/>
      <c r="G7" s="96"/>
      <c r="H7" s="96"/>
      <c r="I7" s="96"/>
      <c r="J7" s="96"/>
      <c r="K7" s="97"/>
    </row>
    <row r="8" spans="1:11" ht="13.5" thickBot="1">
      <c r="B8" s="98"/>
      <c r="C8" s="99"/>
      <c r="D8" s="99"/>
      <c r="E8" s="99"/>
      <c r="F8" s="99"/>
      <c r="G8" s="99"/>
      <c r="H8" s="99"/>
      <c r="I8" s="99"/>
      <c r="J8" s="100"/>
      <c r="K8" s="101"/>
    </row>
    <row r="9" spans="1:11">
      <c r="B9" s="30"/>
      <c r="C9" s="13"/>
      <c r="D9" s="13"/>
      <c r="E9" s="13"/>
      <c r="F9" s="13"/>
      <c r="G9" s="13"/>
      <c r="H9" s="13"/>
      <c r="I9" s="30">
        <f>D3</f>
        <v>2014</v>
      </c>
      <c r="J9" s="32"/>
      <c r="K9" s="34">
        <f>OpdateretÅrstal</f>
        <v>2023</v>
      </c>
    </row>
    <row r="10" spans="1:11" ht="13.5" thickBot="1">
      <c r="B10" s="9" t="s">
        <v>27</v>
      </c>
      <c r="C10" s="73" t="s">
        <v>28</v>
      </c>
      <c r="D10" s="73"/>
      <c r="E10" s="73"/>
      <c r="F10" s="73"/>
      <c r="G10" s="73"/>
      <c r="H10" s="74"/>
      <c r="I10" s="33" t="s">
        <v>12</v>
      </c>
      <c r="J10" s="36" t="s">
        <v>29</v>
      </c>
      <c r="K10" s="34" t="s">
        <v>12</v>
      </c>
    </row>
    <row r="11" spans="1:11" ht="25.5" customHeight="1">
      <c r="B11" s="5" t="s">
        <v>60</v>
      </c>
      <c r="C11" s="84" t="s">
        <v>48</v>
      </c>
      <c r="D11" s="84"/>
      <c r="E11" s="84"/>
      <c r="F11" s="84"/>
      <c r="G11" s="84"/>
      <c r="H11" s="84"/>
      <c r="I11" s="39">
        <v>9.51</v>
      </c>
      <c r="J11" s="46">
        <f>I11</f>
        <v>9.51</v>
      </c>
      <c r="K11" s="37">
        <f>J11*(VLOOKUP(OpdateretÅrstal,'Prisliste tillæg'!$A$4:$C$61,3,FALSE)/VLOOKUP(Produktionsår,'Prisliste tillæg'!$A$5:$C$61,3,FALSE))</f>
        <v>11.519958792474366</v>
      </c>
    </row>
    <row r="12" spans="1:11">
      <c r="B12" s="6" t="s">
        <v>55</v>
      </c>
      <c r="C12" s="72" t="s">
        <v>33</v>
      </c>
      <c r="D12" s="72"/>
      <c r="E12" s="72"/>
      <c r="F12" s="72"/>
      <c r="G12" s="72"/>
      <c r="H12" s="72"/>
      <c r="I12" s="7">
        <v>6.42</v>
      </c>
      <c r="J12" s="10"/>
      <c r="K12" s="48">
        <f>J12*(VLOOKUP(OpdateretÅrstal,'Prisliste tillæg'!$A$4:$C$61,3,FALSE)/VLOOKUP(Produktionsår,'Prisliste tillæg'!$A$5:$C$61,3,FALSE))</f>
        <v>0</v>
      </c>
    </row>
    <row r="13" spans="1:11" ht="12.75" customHeight="1">
      <c r="B13" s="6" t="s">
        <v>34</v>
      </c>
      <c r="C13" s="72" t="s">
        <v>35</v>
      </c>
      <c r="D13" s="72"/>
      <c r="E13" s="72"/>
      <c r="F13" s="72"/>
      <c r="G13" s="72"/>
      <c r="H13" s="72"/>
      <c r="I13" s="7">
        <v>5.15</v>
      </c>
      <c r="J13" s="10"/>
      <c r="K13" s="48">
        <f>J13*(VLOOKUP(OpdateretÅrstal,'Prisliste tillæg'!$A$4:$C$61,3,FALSE)/VLOOKUP(Produktionsår,'Prisliste tillæg'!$A$5:$C$61,3,FALSE))</f>
        <v>0</v>
      </c>
    </row>
    <row r="14" spans="1:11" ht="12.75" customHeight="1">
      <c r="B14" s="6"/>
      <c r="C14" s="89"/>
      <c r="D14" s="90"/>
      <c r="E14" s="90"/>
      <c r="F14" s="90"/>
      <c r="G14" s="90"/>
      <c r="H14" s="91"/>
      <c r="I14" s="8"/>
      <c r="J14" s="12"/>
      <c r="K14" s="48"/>
    </row>
    <row r="15" spans="1:11" ht="12.75" customHeight="1" thickBot="1">
      <c r="B15" s="43"/>
      <c r="C15" s="92" t="s">
        <v>40</v>
      </c>
      <c r="D15" s="93"/>
      <c r="E15" s="93"/>
      <c r="F15" s="93"/>
      <c r="G15" s="93"/>
      <c r="H15" s="94"/>
      <c r="I15" s="44"/>
      <c r="J15" s="47">
        <f>SUM(J11:J13)</f>
        <v>9.51</v>
      </c>
      <c r="K15" s="49">
        <f>J15*(VLOOKUP(OpdateretÅrstal,'Prisliste tillæg'!$A$4:$C$61,3,FALSE)/VLOOKUP(Produktionsår,'Prisliste tillæg'!$A$5:$C$61,3,FALSE))</f>
        <v>11.519958792474366</v>
      </c>
    </row>
    <row r="16" spans="1:11" ht="12.75" customHeight="1"/>
    <row r="17" ht="12.75" customHeight="1"/>
  </sheetData>
  <mergeCells count="9">
    <mergeCell ref="C14:H14"/>
    <mergeCell ref="C15:H15"/>
    <mergeCell ref="C12:H12"/>
    <mergeCell ref="C13:H13"/>
    <mergeCell ref="A1:K1"/>
    <mergeCell ref="C10:H10"/>
    <mergeCell ref="C11:H11"/>
    <mergeCell ref="B6:K6"/>
    <mergeCell ref="B7:K8"/>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tabColor theme="4"/>
  </sheetPr>
  <dimension ref="A1:K18"/>
  <sheetViews>
    <sheetView workbookViewId="0">
      <selection activeCell="A15" sqref="A15:XFD15"/>
    </sheetView>
  </sheetViews>
  <sheetFormatPr defaultRowHeight="12.75"/>
  <cols>
    <col min="9" max="9" width="10.5" bestFit="1" customWidth="1"/>
    <col min="10" max="10" width="12.125" bestFit="1" customWidth="1"/>
    <col min="11" max="11" width="12" bestFit="1" customWidth="1"/>
  </cols>
  <sheetData>
    <row r="1" spans="1:11" ht="13.5" thickBot="1">
      <c r="A1" s="85" t="s">
        <v>61</v>
      </c>
      <c r="B1" s="86"/>
      <c r="C1" s="86"/>
      <c r="D1" s="86"/>
      <c r="E1" s="86"/>
      <c r="F1" s="86"/>
      <c r="G1" s="86"/>
      <c r="H1" s="86"/>
      <c r="I1" s="86"/>
      <c r="J1" s="86"/>
      <c r="K1" s="87"/>
    </row>
    <row r="3" spans="1:11">
      <c r="C3" s="24" t="s">
        <v>23</v>
      </c>
      <c r="D3" s="23">
        <v>2014</v>
      </c>
      <c r="E3" t="s">
        <v>24</v>
      </c>
    </row>
    <row r="6" spans="1:11" ht="13.5" thickBot="1">
      <c r="B6" s="88" t="s">
        <v>52</v>
      </c>
      <c r="C6" s="88"/>
      <c r="D6" s="88"/>
      <c r="E6" s="88"/>
      <c r="F6" s="88"/>
      <c r="G6" s="88"/>
      <c r="H6" s="88"/>
      <c r="I6" s="88"/>
      <c r="J6" s="88"/>
      <c r="K6" s="88"/>
    </row>
    <row r="7" spans="1:11" ht="12.75" customHeight="1">
      <c r="B7" s="95" t="s">
        <v>50</v>
      </c>
      <c r="C7" s="96"/>
      <c r="D7" s="96"/>
      <c r="E7" s="96"/>
      <c r="F7" s="96"/>
      <c r="G7" s="96"/>
      <c r="H7" s="96"/>
      <c r="I7" s="96"/>
      <c r="J7" s="96"/>
      <c r="K7" s="97"/>
    </row>
    <row r="8" spans="1:11" ht="13.5" thickBot="1">
      <c r="B8" s="98"/>
      <c r="C8" s="99"/>
      <c r="D8" s="99"/>
      <c r="E8" s="99"/>
      <c r="F8" s="99"/>
      <c r="G8" s="99"/>
      <c r="H8" s="99"/>
      <c r="I8" s="99"/>
      <c r="J8" s="100"/>
      <c r="K8" s="101"/>
    </row>
    <row r="9" spans="1:11">
      <c r="B9" s="30"/>
      <c r="C9" s="13"/>
      <c r="D9" s="13"/>
      <c r="E9" s="13"/>
      <c r="F9" s="13"/>
      <c r="G9" s="13"/>
      <c r="H9" s="13"/>
      <c r="I9" s="30">
        <f>D3</f>
        <v>2014</v>
      </c>
      <c r="J9" s="32"/>
      <c r="K9" s="34">
        <f>OpdateretÅrstal</f>
        <v>2023</v>
      </c>
    </row>
    <row r="10" spans="1:11" ht="13.5" thickBot="1">
      <c r="B10" s="9" t="s">
        <v>27</v>
      </c>
      <c r="C10" s="73" t="s">
        <v>28</v>
      </c>
      <c r="D10" s="73"/>
      <c r="E10" s="73"/>
      <c r="F10" s="73"/>
      <c r="G10" s="73"/>
      <c r="H10" s="74"/>
      <c r="I10" s="33" t="s">
        <v>12</v>
      </c>
      <c r="J10" s="36" t="s">
        <v>29</v>
      </c>
      <c r="K10" s="34" t="s">
        <v>12</v>
      </c>
    </row>
    <row r="11" spans="1:11" ht="25.5" customHeight="1">
      <c r="B11" s="5" t="s">
        <v>60</v>
      </c>
      <c r="C11" s="84" t="s">
        <v>48</v>
      </c>
      <c r="D11" s="84"/>
      <c r="E11" s="84"/>
      <c r="F11" s="84"/>
      <c r="G11" s="84"/>
      <c r="H11" s="84"/>
      <c r="I11" s="39">
        <v>9.51</v>
      </c>
      <c r="J11" s="46">
        <f>I11</f>
        <v>9.51</v>
      </c>
      <c r="K11" s="37">
        <f>J11*(VLOOKUP(OpdateretÅrstal,'Prisliste tillæg'!$A$4:$C$61,3,FALSE)/VLOOKUP(Produktionsår,'Prisliste tillæg'!$A$5:$C$61,3,FALSE))</f>
        <v>11.519958792474366</v>
      </c>
    </row>
    <row r="12" spans="1:11">
      <c r="B12" s="6" t="s">
        <v>55</v>
      </c>
      <c r="C12" s="72" t="s">
        <v>33</v>
      </c>
      <c r="D12" s="72"/>
      <c r="E12" s="72"/>
      <c r="F12" s="72"/>
      <c r="G12" s="72"/>
      <c r="H12" s="72"/>
      <c r="I12" s="7">
        <v>6.42</v>
      </c>
      <c r="J12" s="10"/>
      <c r="K12" s="48">
        <f>J12*(VLOOKUP(OpdateretÅrstal,'Prisliste tillæg'!$A$4:$C$61,3,FALSE)/VLOOKUP(Produktionsår,'Prisliste tillæg'!$A$5:$C$61,3,FALSE))</f>
        <v>0</v>
      </c>
    </row>
    <row r="13" spans="1:11" ht="12.75" customHeight="1">
      <c r="B13" s="6" t="s">
        <v>34</v>
      </c>
      <c r="C13" s="72" t="s">
        <v>35</v>
      </c>
      <c r="D13" s="72"/>
      <c r="E13" s="72"/>
      <c r="F13" s="72"/>
      <c r="G13" s="72"/>
      <c r="H13" s="72"/>
      <c r="I13" s="7">
        <v>5.15</v>
      </c>
      <c r="J13" s="10"/>
      <c r="K13" s="48">
        <f>J13*(VLOOKUP(OpdateretÅrstal,'Prisliste tillæg'!$A$4:$C$61,3,FALSE)/VLOOKUP(Produktionsår,'Prisliste tillæg'!$A$5:$C$61,3,FALSE))</f>
        <v>0</v>
      </c>
    </row>
    <row r="14" spans="1:11" ht="25.5" customHeight="1">
      <c r="B14" s="6" t="s">
        <v>36</v>
      </c>
      <c r="C14" s="66" t="s">
        <v>37</v>
      </c>
      <c r="D14" s="66"/>
      <c r="E14" s="66"/>
      <c r="F14" s="66"/>
      <c r="G14" s="66"/>
      <c r="H14" s="66"/>
      <c r="I14" s="7">
        <v>1.75</v>
      </c>
      <c r="J14" s="10">
        <f>I14</f>
        <v>1.75</v>
      </c>
      <c r="K14" s="48">
        <f>J14*(VLOOKUP(OpdateretÅrstal,'Prisliste tillæg'!$A$4:$C$61,3,FALSE)/VLOOKUP(Produktionsår,'Prisliste tillæg'!$A$5:$C$61,3,FALSE))</f>
        <v>2.1198662341566918</v>
      </c>
    </row>
    <row r="15" spans="1:11" ht="12.75" customHeight="1">
      <c r="B15" s="6"/>
      <c r="C15" s="89"/>
      <c r="D15" s="90"/>
      <c r="E15" s="90"/>
      <c r="F15" s="90"/>
      <c r="G15" s="90"/>
      <c r="H15" s="91"/>
      <c r="I15" s="8"/>
      <c r="J15" s="12"/>
      <c r="K15" s="48"/>
    </row>
    <row r="16" spans="1:11" ht="12.75" customHeight="1" thickBot="1">
      <c r="B16" s="43"/>
      <c r="C16" s="92" t="s">
        <v>40</v>
      </c>
      <c r="D16" s="93"/>
      <c r="E16" s="93"/>
      <c r="F16" s="93"/>
      <c r="G16" s="93"/>
      <c r="H16" s="94"/>
      <c r="I16" s="44"/>
      <c r="J16" s="47">
        <f>SUM(J11:J14)</f>
        <v>11.26</v>
      </c>
      <c r="K16" s="49">
        <f>J16*(VLOOKUP(OpdateretÅrstal,'Prisliste tillæg'!$A$4:$C$61,3,FALSE)/VLOOKUP(Produktionsår,'Prisliste tillæg'!$A$5:$C$61,3,FALSE))</f>
        <v>13.639825026631058</v>
      </c>
    </row>
    <row r="17" ht="12.75" customHeight="1"/>
    <row r="18" ht="12.75" customHeight="1"/>
  </sheetData>
  <mergeCells count="10">
    <mergeCell ref="C16:H16"/>
    <mergeCell ref="C13:H13"/>
    <mergeCell ref="C14:H14"/>
    <mergeCell ref="C15:H15"/>
    <mergeCell ref="C12:H12"/>
    <mergeCell ref="A1:K1"/>
    <mergeCell ref="C10:H10"/>
    <mergeCell ref="C11:H11"/>
    <mergeCell ref="B6:K6"/>
    <mergeCell ref="B7:K8"/>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3F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Eriksen, Bygge Jord- og Miljøarbejdernes Fagfore</dc:creator>
  <cp:keywords/>
  <dc:description/>
  <cp:lastModifiedBy/>
  <cp:revision/>
  <dcterms:created xsi:type="dcterms:W3CDTF">2015-08-12T07:05:51Z</dcterms:created>
  <dcterms:modified xsi:type="dcterms:W3CDTF">2023-07-27T08:08:32Z</dcterms:modified>
  <cp:category/>
  <cp:contentStatus/>
</cp:coreProperties>
</file>